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 tabRatio="500" activeTab="2"/>
  </bookViews>
  <sheets>
    <sheet name="排位赛单轮" sheetId="4" r:id="rId1"/>
    <sheet name="排位赛总计32" sheetId="14" r:id="rId2"/>
    <sheet name="32" sheetId="16" r:id="rId3"/>
    <sheet name="淘汰赛32人" sheetId="15" r:id="rId4"/>
  </sheets>
  <definedNames>
    <definedName name="_xlnm._FilterDatabase" localSheetId="1" hidden="1">排位赛总计32!$A$2:$I$2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6" l="1"/>
  <c r="G18" i="16"/>
  <c r="C57" i="16"/>
  <c r="G58" i="16"/>
  <c r="C55" i="16"/>
  <c r="C31" i="16"/>
  <c r="G31" i="16"/>
  <c r="C5" i="16"/>
  <c r="C9" i="16"/>
  <c r="C11" i="16"/>
  <c r="G18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9" i="14"/>
  <c r="G20" i="14"/>
  <c r="G21" i="14"/>
  <c r="G22" i="14"/>
  <c r="A18" i="14"/>
  <c r="C7" i="16"/>
  <c r="C1" i="16"/>
  <c r="C63" i="16"/>
  <c r="J40" i="4"/>
  <c r="J42" i="4"/>
  <c r="I7" i="14"/>
  <c r="I14" i="14"/>
  <c r="I8" i="14"/>
  <c r="I10" i="14"/>
  <c r="I6" i="14"/>
  <c r="I12" i="14"/>
  <c r="I20" i="14"/>
  <c r="I13" i="14"/>
  <c r="I3" i="14"/>
  <c r="I9" i="14"/>
  <c r="I11" i="14"/>
  <c r="I17" i="14"/>
  <c r="I21" i="14"/>
  <c r="I22" i="14"/>
  <c r="I15" i="14"/>
  <c r="I18" i="14"/>
  <c r="I5" i="14"/>
  <c r="I4" i="14"/>
  <c r="H16" i="14"/>
  <c r="H14" i="14"/>
  <c r="H8" i="14"/>
  <c r="H10" i="14"/>
  <c r="H6" i="14"/>
  <c r="H12" i="14"/>
  <c r="H20" i="14"/>
  <c r="H13" i="14"/>
  <c r="H3" i="14"/>
  <c r="H9" i="14"/>
  <c r="H11" i="14"/>
  <c r="H17" i="14"/>
  <c r="H21" i="14"/>
  <c r="H22" i="14"/>
  <c r="H15" i="14"/>
  <c r="H18" i="14"/>
  <c r="H5" i="14"/>
  <c r="H19" i="14"/>
  <c r="H7" i="14"/>
  <c r="H4" i="14"/>
  <c r="J9" i="4"/>
  <c r="A4" i="14"/>
  <c r="I16" i="14"/>
  <c r="I19" i="14"/>
  <c r="J4" i="4"/>
  <c r="J5" i="4"/>
  <c r="J6" i="4"/>
  <c r="J7" i="4"/>
  <c r="J8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3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1" i="4"/>
  <c r="J43" i="4"/>
  <c r="J44" i="4"/>
  <c r="J45" i="4"/>
  <c r="J26" i="4"/>
  <c r="A16" i="14"/>
  <c r="A14" i="14"/>
  <c r="A8" i="14"/>
  <c r="A10" i="14"/>
  <c r="A6" i="14"/>
  <c r="A20" i="14"/>
  <c r="A13" i="14"/>
  <c r="A3" i="14"/>
  <c r="A9" i="14"/>
  <c r="A11" i="14"/>
  <c r="A17" i="14"/>
  <c r="A21" i="14"/>
  <c r="A22" i="14"/>
  <c r="A15" i="14"/>
  <c r="A5" i="14"/>
  <c r="A19" i="14"/>
  <c r="A7" i="14"/>
  <c r="C15" i="16"/>
  <c r="G15" i="16"/>
  <c r="G10" i="16"/>
  <c r="J13" i="16"/>
  <c r="G2" i="16"/>
  <c r="J3" i="16"/>
  <c r="M7" i="16"/>
  <c r="J29" i="16"/>
  <c r="M25" i="16"/>
  <c r="U34" i="16"/>
  <c r="Y36" i="16"/>
  <c r="U30" i="16"/>
  <c r="Y28" i="16"/>
  <c r="C47" i="16"/>
  <c r="G47" i="16"/>
  <c r="J45" i="16"/>
  <c r="C33" i="16"/>
  <c r="G34" i="16"/>
  <c r="J35" i="16"/>
  <c r="M39" i="16"/>
  <c r="U36" i="16"/>
  <c r="G63" i="16"/>
  <c r="J61" i="16"/>
  <c r="M57" i="16"/>
  <c r="U32" i="16"/>
  <c r="P49" i="16"/>
  <c r="P15" i="16"/>
  <c r="C39" i="16"/>
  <c r="G39" i="16"/>
  <c r="C23" i="16"/>
  <c r="G23" i="16"/>
  <c r="J19" i="16"/>
  <c r="G7" i="16"/>
  <c r="C61" i="16"/>
  <c r="C59" i="16"/>
  <c r="C49" i="16"/>
  <c r="G50" i="16"/>
  <c r="C51" i="16"/>
  <c r="C41" i="16"/>
  <c r="G42" i="16"/>
  <c r="C45" i="16"/>
  <c r="C43" i="16"/>
  <c r="C37" i="16"/>
  <c r="C35" i="16"/>
  <c r="C25" i="16"/>
  <c r="G26" i="16"/>
  <c r="C29" i="16"/>
  <c r="C27" i="16"/>
  <c r="C19" i="16"/>
  <c r="C13" i="16"/>
  <c r="C3" i="16"/>
</calcChain>
</file>

<file path=xl/sharedStrings.xml><?xml version="1.0" encoding="utf-8"?>
<sst xmlns="http://schemas.openxmlformats.org/spreadsheetml/2006/main" count="255" uniqueCount="121">
  <si>
    <t>A</t>
    <phoneticPr fontId="1" type="noConversion"/>
  </si>
  <si>
    <t>1/16-</t>
    <phoneticPr fontId="1" type="noConversion"/>
  </si>
  <si>
    <t>1/8-</t>
    <phoneticPr fontId="1" type="noConversion"/>
  </si>
  <si>
    <t>铜牌决赛</t>
    <phoneticPr fontId="1" type="noConversion"/>
  </si>
  <si>
    <t>金牌决赛</t>
    <phoneticPr fontId="1" type="noConversion"/>
  </si>
  <si>
    <t>靶位</t>
    <phoneticPr fontId="6" type="noConversion"/>
  </si>
  <si>
    <t>代表队</t>
    <phoneticPr fontId="6" type="noConversion"/>
  </si>
  <si>
    <t>运动员</t>
    <phoneticPr fontId="6" type="noConversion"/>
  </si>
  <si>
    <t>50米1</t>
    <phoneticPr fontId="6" type="noConversion"/>
  </si>
  <si>
    <t>10'S</t>
    <phoneticPr fontId="6" type="noConversion"/>
  </si>
  <si>
    <t>X'S</t>
    <phoneticPr fontId="6" type="noConversion"/>
  </si>
  <si>
    <t>名次</t>
    <phoneticPr fontId="6" type="noConversion"/>
  </si>
  <si>
    <t>运动员</t>
  </si>
  <si>
    <t>代表队</t>
  </si>
  <si>
    <t>50米1</t>
  </si>
  <si>
    <t>50米2</t>
  </si>
  <si>
    <t>成绩</t>
  </si>
  <si>
    <t>10'S</t>
  </si>
  <si>
    <t>X'S</t>
  </si>
  <si>
    <t>名次</t>
  </si>
  <si>
    <t>朱  佳</t>
  </si>
  <si>
    <t>:</t>
    <phoneticPr fontId="1" type="noConversion"/>
  </si>
  <si>
    <t>A组</t>
    <rPh sb="1" eb="2">
      <t>zu</t>
    </rPh>
    <phoneticPr fontId="1" type="noConversion"/>
  </si>
  <si>
    <t>B组</t>
    <rPh sb="1" eb="2">
      <t>zu</t>
    </rPh>
    <phoneticPr fontId="1" type="noConversion"/>
  </si>
  <si>
    <t>C组</t>
    <rPh sb="1" eb="2">
      <t>zu</t>
    </rPh>
    <phoneticPr fontId="1" type="noConversion"/>
  </si>
  <si>
    <t>D组</t>
    <rPh sb="1" eb="2">
      <t>zu</t>
    </rPh>
    <phoneticPr fontId="1" type="noConversion"/>
  </si>
  <si>
    <t>E组</t>
    <rPh sb="1" eb="2">
      <t>zu</t>
    </rPh>
    <phoneticPr fontId="1" type="noConversion"/>
  </si>
  <si>
    <t>F组</t>
    <rPh sb="1" eb="2">
      <t>zu</t>
    </rPh>
    <phoneticPr fontId="1" type="noConversion"/>
  </si>
  <si>
    <t>G组</t>
    <rPh sb="1" eb="2">
      <t>zu</t>
    </rPh>
    <phoneticPr fontId="1" type="noConversion"/>
  </si>
  <si>
    <t>H组</t>
    <rPh sb="1" eb="2">
      <t>zu</t>
    </rPh>
    <phoneticPr fontId="1" type="noConversion"/>
  </si>
  <si>
    <t>冠亚军争夺</t>
    <rPh sb="0" eb="1">
      <t>guan'ya'jun</t>
    </rPh>
    <rPh sb="3" eb="4">
      <t>zheng'duo</t>
    </rPh>
    <phoneticPr fontId="1" type="noConversion"/>
  </si>
  <si>
    <t>三四名争夺</t>
    <rPh sb="0" eb="1">
      <t>san'si'ming</t>
    </rPh>
    <rPh sb="3" eb="4">
      <t>zheng'duo</t>
    </rPh>
    <phoneticPr fontId="1" type="noConversion"/>
  </si>
  <si>
    <t>冠军</t>
    <rPh sb="0" eb="1">
      <t>guan'jun</t>
    </rPh>
    <phoneticPr fontId="1" type="noConversion"/>
  </si>
  <si>
    <t>亚军</t>
    <rPh sb="0" eb="1">
      <t>ya'jun</t>
    </rPh>
    <phoneticPr fontId="1" type="noConversion"/>
  </si>
  <si>
    <t>季军</t>
    <rPh sb="0" eb="1">
      <t>ji'jun</t>
    </rPh>
    <phoneticPr fontId="1" type="noConversion"/>
  </si>
  <si>
    <t>光弓混合个人排位赛站位表</t>
    <phoneticPr fontId="1" type="noConversion"/>
  </si>
  <si>
    <t>9A</t>
    <phoneticPr fontId="1" type="noConversion"/>
  </si>
  <si>
    <t>杭州羿风</t>
  </si>
  <si>
    <t>9B</t>
    <phoneticPr fontId="1" type="noConversion"/>
  </si>
  <si>
    <t>倪祺伟</t>
  </si>
  <si>
    <t>射箭吧兄弟</t>
  </si>
  <si>
    <t>10A</t>
    <phoneticPr fontId="1" type="noConversion"/>
  </si>
  <si>
    <t>唐陈冰（女）</t>
  </si>
  <si>
    <t>10B</t>
    <phoneticPr fontId="1" type="noConversion"/>
  </si>
  <si>
    <t>朱子贤</t>
  </si>
  <si>
    <t>11A</t>
    <phoneticPr fontId="1" type="noConversion"/>
  </si>
  <si>
    <t>毛  毳（cui)</t>
  </si>
  <si>
    <t>11B</t>
    <phoneticPr fontId="1" type="noConversion"/>
  </si>
  <si>
    <t>王  威</t>
  </si>
  <si>
    <t>12A</t>
    <phoneticPr fontId="1" type="noConversion"/>
  </si>
  <si>
    <t>修立业</t>
  </si>
  <si>
    <t>12B</t>
    <phoneticPr fontId="1" type="noConversion"/>
  </si>
  <si>
    <t>王  昊</t>
  </si>
  <si>
    <t>13A</t>
    <phoneticPr fontId="1" type="noConversion"/>
  </si>
  <si>
    <t>周  筠</t>
  </si>
  <si>
    <t>13B</t>
    <phoneticPr fontId="1" type="noConversion"/>
  </si>
  <si>
    <t>王  昆</t>
  </si>
  <si>
    <t>上海同学汇</t>
  </si>
  <si>
    <t>14A</t>
    <phoneticPr fontId="1" type="noConversion"/>
  </si>
  <si>
    <t>邵子龙</t>
  </si>
  <si>
    <t>14B</t>
    <phoneticPr fontId="1" type="noConversion"/>
  </si>
  <si>
    <t>杨  杨</t>
  </si>
  <si>
    <t>15A</t>
    <phoneticPr fontId="1" type="noConversion"/>
  </si>
  <si>
    <t>魏君毅</t>
  </si>
  <si>
    <t>上海浦东射协</t>
    <phoneticPr fontId="1" type="noConversion"/>
  </si>
  <si>
    <t>15B</t>
    <phoneticPr fontId="1" type="noConversion"/>
  </si>
  <si>
    <t>于坤朋</t>
  </si>
  <si>
    <t>郑州市城羿尚羽</t>
  </si>
  <si>
    <t>16A</t>
    <phoneticPr fontId="1" type="noConversion"/>
  </si>
  <si>
    <t>李  雄</t>
  </si>
  <si>
    <t>上海浦东射协</t>
    <phoneticPr fontId="1" type="noConversion"/>
  </si>
  <si>
    <t>16B</t>
    <phoneticPr fontId="1" type="noConversion"/>
  </si>
  <si>
    <t>李徐亮</t>
  </si>
  <si>
    <t>习箭馆</t>
  </si>
  <si>
    <t>17A</t>
    <phoneticPr fontId="1" type="noConversion"/>
  </si>
  <si>
    <t>郑振宇</t>
  </si>
  <si>
    <t>上海一支箭</t>
  </si>
  <si>
    <t>17B</t>
    <phoneticPr fontId="1" type="noConversion"/>
  </si>
  <si>
    <t>玛苏脑日布</t>
  </si>
  <si>
    <t>鄂尔多斯市乌审旗射协</t>
  </si>
  <si>
    <t>18A</t>
    <phoneticPr fontId="1" type="noConversion"/>
  </si>
  <si>
    <t>傅文伟</t>
  </si>
  <si>
    <t>常州青枫射箭中心</t>
  </si>
  <si>
    <t>18B</t>
    <phoneticPr fontId="1" type="noConversion"/>
  </si>
  <si>
    <t>滕  勇</t>
  </si>
  <si>
    <t>玛雅人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</si>
  <si>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</si>
  <si>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</si>
  <si>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</si>
  <si>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</si>
  <si>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</si>
  <si>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</si>
  <si>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</si>
  <si>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1/4-</t>
    <phoneticPr fontId="1" type="noConversion"/>
  </si>
  <si>
    <t>半决赛</t>
    <phoneticPr fontId="1" type="noConversion"/>
  </si>
  <si>
    <t>9A</t>
    <phoneticPr fontId="1" type="noConversion"/>
  </si>
  <si>
    <t>9B</t>
    <phoneticPr fontId="1" type="noConversion"/>
  </si>
  <si>
    <t>10A</t>
    <phoneticPr fontId="1" type="noConversion"/>
  </si>
  <si>
    <t>10B</t>
    <phoneticPr fontId="1" type="noConversion"/>
  </si>
  <si>
    <t>11A</t>
    <phoneticPr fontId="1" type="noConversion"/>
  </si>
  <si>
    <t>11B</t>
    <phoneticPr fontId="1" type="noConversion"/>
  </si>
  <si>
    <t>12A</t>
    <phoneticPr fontId="1" type="noConversion"/>
  </si>
  <si>
    <t>12B</t>
    <phoneticPr fontId="1" type="noConversion"/>
  </si>
  <si>
    <t>13A</t>
    <phoneticPr fontId="1" type="noConversion"/>
  </si>
  <si>
    <t>13B</t>
    <phoneticPr fontId="1" type="noConversion"/>
  </si>
  <si>
    <t>14A</t>
    <phoneticPr fontId="1" type="noConversion"/>
  </si>
  <si>
    <t>14B</t>
    <phoneticPr fontId="1" type="noConversion"/>
  </si>
  <si>
    <t>15A</t>
    <phoneticPr fontId="1" type="noConversion"/>
  </si>
  <si>
    <t>上海浦东射协</t>
    <phoneticPr fontId="1" type="noConversion"/>
  </si>
  <si>
    <t>15B</t>
    <phoneticPr fontId="1" type="noConversion"/>
  </si>
  <si>
    <t>16A</t>
    <phoneticPr fontId="1" type="noConversion"/>
  </si>
  <si>
    <t>16B</t>
    <phoneticPr fontId="1" type="noConversion"/>
  </si>
  <si>
    <t>光弓混合个人排位赛第一轮站位表</t>
    <phoneticPr fontId="6" type="noConversion"/>
  </si>
  <si>
    <t>靶位</t>
    <phoneticPr fontId="1" type="noConversion"/>
  </si>
  <si>
    <t>光弓混合个人排位赛第二轮站位表</t>
    <phoneticPr fontId="6" type="noConversion"/>
  </si>
  <si>
    <t>长春陆玖</t>
    <phoneticPr fontId="1" type="noConversion"/>
  </si>
  <si>
    <t>修立业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</si>
  <si>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</si>
  <si>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5（胜）</t>
    <phoneticPr fontId="1" type="noConversion"/>
  </si>
  <si>
    <t>5（胜）</t>
    <phoneticPr fontId="1" type="noConversion"/>
  </si>
  <si>
    <t>朱佳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</si>
</sst>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26"/>
      <color rgb="FF000000"/>
      <name val="宋体"/>
      <family val="3"/>
      <charset val="134"/>
      <scheme val="minor"/>
    </font>
    <font>
      <sz val="26"/>
      <color rgb="FF000000"/>
      <name val="宋体"/>
      <family val="3"/>
      <charset val="134"/>
      <scheme val="minor"/>
    </font>
    <font>
      <sz val="26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18" applyBorder="1" applyAlignment="1">
      <alignment horizontal="center" vertical="center"/>
    </xf>
    <xf numFmtId="0" fontId="9" fillId="0" borderId="0" xfId="18" applyBorder="1">
      <alignment vertical="center"/>
    </xf>
    <xf numFmtId="0" fontId="9" fillId="0" borderId="0" xfId="18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18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/>
    <xf numFmtId="0" fontId="16" fillId="0" borderId="8" xfId="0" applyFont="1" applyBorder="1" applyAlignment="1">
      <alignment horizontal="center"/>
    </xf>
    <xf numFmtId="58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0" fontId="18" fillId="0" borderId="6" xfId="0" applyFont="1" applyBorder="1" applyAlignment="1"/>
    <xf numFmtId="0" fontId="18" fillId="0" borderId="0" xfId="0" applyFont="1" applyAlignment="1"/>
    <xf numFmtId="0" fontId="18" fillId="0" borderId="0" xfId="0" applyFont="1" applyBorder="1"/>
    <xf numFmtId="0" fontId="18" fillId="0" borderId="6" xfId="0" applyFont="1" applyBorder="1"/>
    <xf numFmtId="0" fontId="18" fillId="0" borderId="10" xfId="0" applyFont="1" applyBorder="1"/>
    <xf numFmtId="0" fontId="20" fillId="0" borderId="0" xfId="0" applyFont="1"/>
    <xf numFmtId="0" fontId="18" fillId="0" borderId="7" xfId="0" applyFont="1" applyBorder="1"/>
    <xf numFmtId="0" fontId="18" fillId="0" borderId="3" xfId="0" applyFont="1" applyBorder="1"/>
    <xf numFmtId="0" fontId="20" fillId="0" borderId="6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17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18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5" fillId="0" borderId="11" xfId="53" applyFont="1" applyBorder="1" applyAlignment="1">
      <alignment horizontal="left" vertical="center"/>
    </xf>
    <xf numFmtId="0" fontId="15" fillId="0" borderId="11" xfId="53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53" applyFont="1" applyFill="1" applyBorder="1" applyAlignment="1">
      <alignment horizontal="left" vertical="center"/>
    </xf>
    <xf numFmtId="0" fontId="12" fillId="0" borderId="11" xfId="53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1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</cellXfs>
  <cellStyles count="80">
    <cellStyle name="常规" xfId="0" builtinId="0"/>
    <cellStyle name="常规 2" xfId="53"/>
    <cellStyle name="常规_Sheet1" xfId="17"/>
    <cellStyle name="常规_Sheet1_成绩册" xfId="18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5" builtinId="9" hidden="1"/>
    <cellStyle name="已访问的超链接" xfId="57" builtinId="9" hidden="1"/>
    <cellStyle name="已访问的超链接" xfId="59" builtinId="9" hidden="1"/>
    <cellStyle name="已访问的超链接" xfId="61" builtinId="9" hidden="1"/>
    <cellStyle name="已访问的超链接" xfId="63" builtinId="9" hidden="1"/>
    <cellStyle name="已访问的超链接" xfId="65" builtinId="9" hidden="1"/>
    <cellStyle name="已访问的超链接" xfId="67" builtinId="9" hidden="1"/>
    <cellStyle name="已访问的超链接" xfId="69" builtinId="9" hidden="1"/>
    <cellStyle name="已访问的超链接" xfId="71" builtinId="9" hidden="1"/>
    <cellStyle name="已访问的超链接" xfId="73" builtinId="9" hidden="1"/>
    <cellStyle name="已访问的超链接" xfId="75" builtinId="9" hidden="1"/>
    <cellStyle name="已访问的超链接" xfId="77" builtinId="9" hidden="1"/>
    <cellStyle name="已访问的超链接" xfId="7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selection activeCell="J46" sqref="J46"/>
    </sheetView>
  </sheetViews>
  <sheetFormatPr defaultColWidth="11.25" defaultRowHeight="14.25"/>
  <cols>
    <col min="1" max="1" width="8.5" customWidth="1"/>
    <col min="3" max="3" width="23.625" customWidth="1"/>
  </cols>
  <sheetData>
    <row r="1" spans="1:13" ht="18.75">
      <c r="A1" s="54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>
      <c r="A2" s="38" t="s">
        <v>5</v>
      </c>
      <c r="B2" s="39" t="s">
        <v>6</v>
      </c>
      <c r="C2" s="39" t="s">
        <v>7</v>
      </c>
      <c r="D2" s="38">
        <v>1</v>
      </c>
      <c r="E2" s="38">
        <v>2</v>
      </c>
      <c r="F2" s="38">
        <v>3</v>
      </c>
      <c r="G2" s="38">
        <v>4</v>
      </c>
      <c r="H2" s="38">
        <v>5</v>
      </c>
      <c r="I2" s="38">
        <v>6</v>
      </c>
      <c r="J2" s="40" t="s">
        <v>8</v>
      </c>
      <c r="K2" s="38" t="s">
        <v>9</v>
      </c>
      <c r="L2" s="38" t="s">
        <v>10</v>
      </c>
      <c r="M2" s="41" t="s">
        <v>11</v>
      </c>
    </row>
    <row r="3" spans="1:13">
      <c r="A3" s="42" t="s">
        <v>95</v>
      </c>
      <c r="B3" s="43" t="s">
        <v>20</v>
      </c>
      <c r="C3" s="44" t="s">
        <v>37</v>
      </c>
      <c r="D3" s="45">
        <v>53</v>
      </c>
      <c r="E3" s="45">
        <v>52</v>
      </c>
      <c r="F3" s="45">
        <v>50</v>
      </c>
      <c r="G3" s="45">
        <v>51</v>
      </c>
      <c r="H3" s="45">
        <v>47</v>
      </c>
      <c r="I3" s="45">
        <v>50</v>
      </c>
      <c r="J3" s="45">
        <f>SUM(D3:I3)</f>
        <v>303</v>
      </c>
      <c r="K3" s="45">
        <v>6</v>
      </c>
      <c r="L3" s="45">
        <v>0</v>
      </c>
      <c r="M3" s="46"/>
    </row>
    <row r="4" spans="1:13">
      <c r="A4" s="47" t="s">
        <v>96</v>
      </c>
      <c r="B4" s="44" t="s">
        <v>39</v>
      </c>
      <c r="C4" s="48" t="s">
        <v>40</v>
      </c>
      <c r="D4" s="45">
        <v>40</v>
      </c>
      <c r="E4" s="45">
        <v>33</v>
      </c>
      <c r="F4" s="45">
        <v>40</v>
      </c>
      <c r="G4" s="45">
        <v>33</v>
      </c>
      <c r="H4" s="45">
        <v>30</v>
      </c>
      <c r="I4" s="45">
        <v>33</v>
      </c>
      <c r="J4" s="45">
        <f t="shared" ref="J4:J22" si="0">SUM(D4:I4)</f>
        <v>209</v>
      </c>
      <c r="K4" s="45">
        <v>2</v>
      </c>
      <c r="L4" s="45">
        <v>0</v>
      </c>
      <c r="M4" s="46"/>
    </row>
    <row r="5" spans="1:13">
      <c r="A5" s="47" t="s">
        <v>97</v>
      </c>
      <c r="B5" s="43" t="s">
        <v>42</v>
      </c>
      <c r="C5" s="44" t="s">
        <v>37</v>
      </c>
      <c r="D5" s="45">
        <v>43</v>
      </c>
      <c r="E5" s="45">
        <v>39</v>
      </c>
      <c r="F5" s="45">
        <v>41</v>
      </c>
      <c r="G5" s="45">
        <v>43</v>
      </c>
      <c r="H5" s="45">
        <v>34</v>
      </c>
      <c r="I5" s="45">
        <v>38</v>
      </c>
      <c r="J5" s="45">
        <f t="shared" si="0"/>
        <v>238</v>
      </c>
      <c r="K5" s="45">
        <v>2</v>
      </c>
      <c r="L5" s="45">
        <v>0</v>
      </c>
      <c r="M5" s="46"/>
    </row>
    <row r="6" spans="1:13">
      <c r="A6" s="47" t="s">
        <v>98</v>
      </c>
      <c r="B6" s="44" t="s">
        <v>44</v>
      </c>
      <c r="C6" s="48" t="s">
        <v>40</v>
      </c>
      <c r="D6" s="45">
        <v>43</v>
      </c>
      <c r="E6" s="45">
        <v>47</v>
      </c>
      <c r="F6" s="45">
        <v>45</v>
      </c>
      <c r="G6" s="45">
        <v>46</v>
      </c>
      <c r="H6" s="45">
        <v>52</v>
      </c>
      <c r="I6" s="45">
        <v>44</v>
      </c>
      <c r="J6" s="45">
        <f t="shared" si="0"/>
        <v>277</v>
      </c>
      <c r="K6" s="45">
        <v>3</v>
      </c>
      <c r="L6" s="45">
        <v>1</v>
      </c>
      <c r="M6" s="46"/>
    </row>
    <row r="7" spans="1:13">
      <c r="A7" s="47" t="s">
        <v>99</v>
      </c>
      <c r="B7" s="44" t="s">
        <v>46</v>
      </c>
      <c r="C7" s="44" t="s">
        <v>37</v>
      </c>
      <c r="D7" s="45">
        <v>47</v>
      </c>
      <c r="E7" s="45">
        <v>44</v>
      </c>
      <c r="F7" s="45">
        <v>46</v>
      </c>
      <c r="G7" s="45">
        <v>41</v>
      </c>
      <c r="H7" s="45">
        <v>48</v>
      </c>
      <c r="I7" s="45">
        <v>44</v>
      </c>
      <c r="J7" s="45">
        <f t="shared" si="0"/>
        <v>270</v>
      </c>
      <c r="K7" s="45">
        <v>8</v>
      </c>
      <c r="L7" s="45">
        <v>0</v>
      </c>
      <c r="M7" s="46"/>
    </row>
    <row r="8" spans="1:13">
      <c r="A8" s="47" t="s">
        <v>100</v>
      </c>
      <c r="B8" s="44" t="s">
        <v>48</v>
      </c>
      <c r="C8" s="48" t="s">
        <v>40</v>
      </c>
      <c r="D8" s="45">
        <v>48</v>
      </c>
      <c r="E8" s="45">
        <v>43</v>
      </c>
      <c r="F8" s="45">
        <v>47</v>
      </c>
      <c r="G8" s="45">
        <v>50</v>
      </c>
      <c r="H8" s="45">
        <v>49</v>
      </c>
      <c r="I8" s="45">
        <v>44</v>
      </c>
      <c r="J8" s="45">
        <f t="shared" si="0"/>
        <v>281</v>
      </c>
      <c r="K8" s="45">
        <v>3</v>
      </c>
      <c r="L8" s="45">
        <v>0</v>
      </c>
      <c r="M8" s="46"/>
    </row>
    <row r="9" spans="1:13">
      <c r="A9" s="47" t="s">
        <v>101</v>
      </c>
      <c r="B9" s="44" t="s">
        <v>50</v>
      </c>
      <c r="C9" s="44" t="s">
        <v>37</v>
      </c>
      <c r="D9" s="45">
        <v>39</v>
      </c>
      <c r="E9" s="45">
        <v>41</v>
      </c>
      <c r="F9" s="45">
        <v>46</v>
      </c>
      <c r="G9" s="45">
        <v>38</v>
      </c>
      <c r="H9" s="45">
        <v>43</v>
      </c>
      <c r="I9" s="45">
        <v>39</v>
      </c>
      <c r="J9" s="45">
        <f>SUM(D9:I9)</f>
        <v>246</v>
      </c>
      <c r="K9" s="45">
        <v>1</v>
      </c>
      <c r="L9" s="45">
        <v>0</v>
      </c>
      <c r="M9" s="46"/>
    </row>
    <row r="10" spans="1:13">
      <c r="A10" s="47" t="s">
        <v>102</v>
      </c>
      <c r="B10" s="44" t="s">
        <v>52</v>
      </c>
      <c r="C10" s="48" t="s">
        <v>40</v>
      </c>
      <c r="D10" s="45">
        <v>39</v>
      </c>
      <c r="E10" s="45">
        <v>27</v>
      </c>
      <c r="F10" s="45">
        <v>42</v>
      </c>
      <c r="G10" s="45">
        <v>29</v>
      </c>
      <c r="H10" s="45">
        <v>18</v>
      </c>
      <c r="I10" s="45">
        <v>37</v>
      </c>
      <c r="J10" s="45">
        <f t="shared" si="0"/>
        <v>192</v>
      </c>
      <c r="K10" s="45">
        <v>2</v>
      </c>
      <c r="L10" s="45">
        <v>0</v>
      </c>
      <c r="M10" s="46"/>
    </row>
    <row r="11" spans="1:13">
      <c r="A11" s="47" t="s">
        <v>103</v>
      </c>
      <c r="B11" s="44" t="s">
        <v>54</v>
      </c>
      <c r="C11" s="44" t="s">
        <v>37</v>
      </c>
      <c r="D11" s="45">
        <v>41</v>
      </c>
      <c r="E11" s="45">
        <v>31</v>
      </c>
      <c r="F11" s="45">
        <v>45</v>
      </c>
      <c r="G11" s="45">
        <v>44</v>
      </c>
      <c r="H11" s="45">
        <v>37</v>
      </c>
      <c r="I11" s="45">
        <v>38</v>
      </c>
      <c r="J11" s="45">
        <f t="shared" si="0"/>
        <v>236</v>
      </c>
      <c r="K11" s="45">
        <v>2</v>
      </c>
      <c r="L11" s="45">
        <v>0</v>
      </c>
      <c r="M11" s="46"/>
    </row>
    <row r="12" spans="1:13">
      <c r="A12" s="47" t="s">
        <v>104</v>
      </c>
      <c r="B12" s="44" t="s">
        <v>56</v>
      </c>
      <c r="C12" s="48" t="s">
        <v>57</v>
      </c>
      <c r="D12" s="45">
        <v>51</v>
      </c>
      <c r="E12" s="45">
        <v>50</v>
      </c>
      <c r="F12" s="45">
        <v>48</v>
      </c>
      <c r="G12" s="45">
        <v>52</v>
      </c>
      <c r="H12" s="45">
        <v>55</v>
      </c>
      <c r="I12" s="45">
        <v>54</v>
      </c>
      <c r="J12" s="45">
        <f t="shared" si="0"/>
        <v>310</v>
      </c>
      <c r="K12" s="45">
        <v>5</v>
      </c>
      <c r="L12" s="45">
        <v>3</v>
      </c>
      <c r="M12" s="46"/>
    </row>
    <row r="13" spans="1:13">
      <c r="A13" s="47" t="s">
        <v>105</v>
      </c>
      <c r="B13" s="43" t="s">
        <v>59</v>
      </c>
      <c r="C13" s="44" t="s">
        <v>37</v>
      </c>
      <c r="D13" s="45">
        <v>39</v>
      </c>
      <c r="E13" s="45">
        <v>47</v>
      </c>
      <c r="F13" s="45">
        <v>48</v>
      </c>
      <c r="G13" s="45">
        <v>41</v>
      </c>
      <c r="H13" s="45">
        <v>40</v>
      </c>
      <c r="I13" s="45">
        <v>52</v>
      </c>
      <c r="J13" s="45">
        <f t="shared" si="0"/>
        <v>267</v>
      </c>
      <c r="K13" s="45">
        <v>2</v>
      </c>
      <c r="L13" s="45">
        <v>2</v>
      </c>
      <c r="M13" s="46"/>
    </row>
    <row r="14" spans="1:13">
      <c r="A14" s="47" t="s">
        <v>106</v>
      </c>
      <c r="B14" s="44" t="s">
        <v>61</v>
      </c>
      <c r="C14" s="48" t="s">
        <v>57</v>
      </c>
      <c r="D14" s="45">
        <v>50</v>
      </c>
      <c r="E14" s="45">
        <v>48</v>
      </c>
      <c r="F14" s="45">
        <v>39</v>
      </c>
      <c r="G14" s="45">
        <v>37</v>
      </c>
      <c r="H14" s="45">
        <v>38</v>
      </c>
      <c r="I14" s="45">
        <v>30</v>
      </c>
      <c r="J14" s="45">
        <f t="shared" si="0"/>
        <v>242</v>
      </c>
      <c r="K14" s="45">
        <v>2</v>
      </c>
      <c r="L14" s="45">
        <v>1</v>
      </c>
      <c r="M14" s="46"/>
    </row>
    <row r="15" spans="1:13">
      <c r="A15" s="47" t="s">
        <v>107</v>
      </c>
      <c r="B15" s="44" t="s">
        <v>63</v>
      </c>
      <c r="C15" s="43" t="s">
        <v>108</v>
      </c>
      <c r="D15" s="45">
        <v>37</v>
      </c>
      <c r="E15" s="45">
        <v>33</v>
      </c>
      <c r="F15" s="45">
        <v>40</v>
      </c>
      <c r="G15" s="45">
        <v>33</v>
      </c>
      <c r="H15" s="45">
        <v>38</v>
      </c>
      <c r="I15" s="45">
        <v>34</v>
      </c>
      <c r="J15" s="45">
        <f t="shared" si="0"/>
        <v>215</v>
      </c>
      <c r="K15" s="45">
        <v>2</v>
      </c>
      <c r="L15" s="45">
        <v>0</v>
      </c>
      <c r="M15" s="46"/>
    </row>
    <row r="16" spans="1:13">
      <c r="A16" s="47" t="s">
        <v>109</v>
      </c>
      <c r="B16" s="44" t="s">
        <v>66</v>
      </c>
      <c r="C16" s="48" t="s">
        <v>67</v>
      </c>
      <c r="D16" s="45">
        <v>18</v>
      </c>
      <c r="E16" s="45">
        <v>19</v>
      </c>
      <c r="F16" s="45">
        <v>33</v>
      </c>
      <c r="G16" s="45">
        <v>20</v>
      </c>
      <c r="H16" s="45">
        <v>15</v>
      </c>
      <c r="I16" s="45">
        <v>36</v>
      </c>
      <c r="J16" s="45">
        <f t="shared" si="0"/>
        <v>141</v>
      </c>
      <c r="K16" s="45">
        <v>0</v>
      </c>
      <c r="L16" s="45">
        <v>0</v>
      </c>
      <c r="M16" s="46"/>
    </row>
    <row r="17" spans="1:13">
      <c r="A17" s="47" t="s">
        <v>110</v>
      </c>
      <c r="B17" s="44" t="s">
        <v>69</v>
      </c>
      <c r="C17" s="43" t="s">
        <v>108</v>
      </c>
      <c r="D17" s="45">
        <v>24</v>
      </c>
      <c r="E17" s="45">
        <v>31</v>
      </c>
      <c r="F17" s="45">
        <v>22</v>
      </c>
      <c r="G17" s="45">
        <v>18</v>
      </c>
      <c r="H17" s="45">
        <v>7</v>
      </c>
      <c r="I17" s="45">
        <v>41</v>
      </c>
      <c r="J17" s="45">
        <f t="shared" si="0"/>
        <v>143</v>
      </c>
      <c r="K17" s="45">
        <v>0</v>
      </c>
      <c r="L17" s="45">
        <v>0</v>
      </c>
      <c r="M17" s="46"/>
    </row>
    <row r="18" spans="1:13">
      <c r="A18" s="47" t="s">
        <v>111</v>
      </c>
      <c r="B18" s="44" t="s">
        <v>72</v>
      </c>
      <c r="C18" s="48" t="s">
        <v>73</v>
      </c>
      <c r="D18" s="45">
        <v>32</v>
      </c>
      <c r="E18" s="45">
        <v>38</v>
      </c>
      <c r="F18" s="45">
        <v>49</v>
      </c>
      <c r="G18" s="45">
        <v>36</v>
      </c>
      <c r="H18" s="45">
        <v>33</v>
      </c>
      <c r="I18" s="45">
        <v>46</v>
      </c>
      <c r="J18" s="45">
        <f t="shared" si="0"/>
        <v>234</v>
      </c>
      <c r="K18" s="45">
        <v>1</v>
      </c>
      <c r="L18" s="45">
        <v>1</v>
      </c>
      <c r="M18" s="46"/>
    </row>
    <row r="19" spans="1:13">
      <c r="A19" s="47" t="s">
        <v>74</v>
      </c>
      <c r="B19" s="44" t="s">
        <v>75</v>
      </c>
      <c r="C19" s="48" t="s">
        <v>76</v>
      </c>
      <c r="D19" s="45">
        <v>24</v>
      </c>
      <c r="E19" s="45">
        <v>40</v>
      </c>
      <c r="F19" s="45">
        <v>41</v>
      </c>
      <c r="G19" s="45">
        <v>28</v>
      </c>
      <c r="H19" s="45">
        <v>44</v>
      </c>
      <c r="I19" s="45">
        <v>38</v>
      </c>
      <c r="J19" s="45">
        <f t="shared" si="0"/>
        <v>215</v>
      </c>
      <c r="K19" s="45">
        <v>2</v>
      </c>
      <c r="L19" s="45">
        <v>0</v>
      </c>
      <c r="M19" s="46"/>
    </row>
    <row r="20" spans="1:13">
      <c r="A20" s="47" t="s">
        <v>77</v>
      </c>
      <c r="B20" s="44" t="s">
        <v>78</v>
      </c>
      <c r="C20" s="49" t="s">
        <v>79</v>
      </c>
      <c r="D20" s="45">
        <v>0</v>
      </c>
      <c r="E20" s="45">
        <v>52</v>
      </c>
      <c r="F20" s="45">
        <v>53</v>
      </c>
      <c r="G20" s="45">
        <v>50</v>
      </c>
      <c r="H20" s="45">
        <v>51</v>
      </c>
      <c r="I20" s="45">
        <v>54</v>
      </c>
      <c r="J20" s="45">
        <f t="shared" si="0"/>
        <v>260</v>
      </c>
      <c r="K20" s="45">
        <v>10</v>
      </c>
      <c r="L20" s="45">
        <v>0</v>
      </c>
      <c r="M20" s="46"/>
    </row>
    <row r="21" spans="1:13">
      <c r="A21" s="47" t="s">
        <v>80</v>
      </c>
      <c r="B21" s="44" t="s">
        <v>81</v>
      </c>
      <c r="C21" s="43" t="s">
        <v>82</v>
      </c>
      <c r="D21" s="45">
        <v>37</v>
      </c>
      <c r="E21" s="45">
        <v>32</v>
      </c>
      <c r="F21" s="45">
        <v>26</v>
      </c>
      <c r="G21" s="45">
        <v>37</v>
      </c>
      <c r="H21" s="45">
        <v>12</v>
      </c>
      <c r="I21" s="45">
        <v>29</v>
      </c>
      <c r="J21" s="45">
        <f t="shared" si="0"/>
        <v>173</v>
      </c>
      <c r="K21" s="45">
        <v>1</v>
      </c>
      <c r="L21" s="45">
        <v>0</v>
      </c>
      <c r="M21" s="46"/>
    </row>
    <row r="22" spans="1:13">
      <c r="A22" s="47" t="s">
        <v>83</v>
      </c>
      <c r="B22" s="44" t="s">
        <v>84</v>
      </c>
      <c r="C22" s="43" t="s">
        <v>85</v>
      </c>
      <c r="D22" s="45">
        <v>43</v>
      </c>
      <c r="E22" s="45">
        <v>34</v>
      </c>
      <c r="F22" s="45">
        <v>50</v>
      </c>
      <c r="G22" s="45">
        <v>35</v>
      </c>
      <c r="H22" s="45">
        <v>43</v>
      </c>
      <c r="I22" s="45">
        <v>48</v>
      </c>
      <c r="J22" s="45">
        <f t="shared" si="0"/>
        <v>253</v>
      </c>
      <c r="K22" s="45">
        <v>0</v>
      </c>
      <c r="L22" s="45">
        <v>0</v>
      </c>
      <c r="M22" s="46"/>
    </row>
    <row r="23" spans="1:13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7"/>
    </row>
    <row r="24" spans="1:13" ht="18.75">
      <c r="A24" s="55" t="s">
        <v>114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3">
      <c r="A25" s="38" t="s">
        <v>5</v>
      </c>
      <c r="B25" s="39" t="s">
        <v>6</v>
      </c>
      <c r="C25" s="39" t="s">
        <v>7</v>
      </c>
      <c r="D25" s="38">
        <v>1</v>
      </c>
      <c r="E25" s="38">
        <v>2</v>
      </c>
      <c r="F25" s="38">
        <v>3</v>
      </c>
      <c r="G25" s="38">
        <v>4</v>
      </c>
      <c r="H25" s="38">
        <v>5</v>
      </c>
      <c r="I25" s="38">
        <v>6</v>
      </c>
      <c r="J25" s="40" t="s">
        <v>8</v>
      </c>
      <c r="K25" s="38" t="s">
        <v>9</v>
      </c>
      <c r="L25" s="38" t="s">
        <v>10</v>
      </c>
      <c r="M25" s="41" t="s">
        <v>11</v>
      </c>
    </row>
    <row r="26" spans="1:13">
      <c r="A26" s="42" t="s">
        <v>95</v>
      </c>
      <c r="B26" s="43" t="s">
        <v>20</v>
      </c>
      <c r="C26" s="44" t="s">
        <v>37</v>
      </c>
      <c r="D26" s="45">
        <v>51</v>
      </c>
      <c r="E26" s="45">
        <v>51</v>
      </c>
      <c r="F26" s="45">
        <v>49</v>
      </c>
      <c r="G26" s="45">
        <v>47</v>
      </c>
      <c r="H26" s="45">
        <v>55</v>
      </c>
      <c r="I26" s="45">
        <v>55</v>
      </c>
      <c r="J26" s="45">
        <f>SUM(D26:I26)</f>
        <v>308</v>
      </c>
      <c r="K26" s="45">
        <v>6</v>
      </c>
      <c r="L26" s="45">
        <v>0</v>
      </c>
      <c r="M26" s="46"/>
    </row>
    <row r="27" spans="1:13">
      <c r="A27" s="47" t="s">
        <v>96</v>
      </c>
      <c r="B27" s="44" t="s">
        <v>39</v>
      </c>
      <c r="C27" s="48" t="s">
        <v>40</v>
      </c>
      <c r="D27" s="45">
        <v>46</v>
      </c>
      <c r="E27" s="45">
        <v>37</v>
      </c>
      <c r="F27" s="45">
        <v>28</v>
      </c>
      <c r="G27" s="45">
        <v>33</v>
      </c>
      <c r="H27" s="45">
        <v>35</v>
      </c>
      <c r="I27" s="45">
        <v>45</v>
      </c>
      <c r="J27" s="45">
        <f t="shared" ref="J27:J45" si="1">SUM(D27:I27)</f>
        <v>224</v>
      </c>
      <c r="K27" s="45">
        <v>2</v>
      </c>
      <c r="L27" s="45">
        <v>0</v>
      </c>
      <c r="M27" s="46"/>
    </row>
    <row r="28" spans="1:13">
      <c r="A28" s="47" t="s">
        <v>97</v>
      </c>
      <c r="B28" s="43" t="s">
        <v>42</v>
      </c>
      <c r="C28" s="44" t="s">
        <v>37</v>
      </c>
      <c r="D28" s="45">
        <v>31</v>
      </c>
      <c r="E28" s="45">
        <v>47</v>
      </c>
      <c r="F28" s="45">
        <v>35</v>
      </c>
      <c r="G28" s="45">
        <v>36</v>
      </c>
      <c r="H28" s="45">
        <v>44</v>
      </c>
      <c r="I28" s="45">
        <v>48</v>
      </c>
      <c r="J28" s="45">
        <f t="shared" si="1"/>
        <v>241</v>
      </c>
      <c r="K28" s="45">
        <v>2</v>
      </c>
      <c r="L28" s="45">
        <v>1</v>
      </c>
      <c r="M28" s="46"/>
    </row>
    <row r="29" spans="1:13">
      <c r="A29" s="47" t="s">
        <v>43</v>
      </c>
      <c r="B29" s="44" t="s">
        <v>44</v>
      </c>
      <c r="C29" s="48" t="s">
        <v>40</v>
      </c>
      <c r="D29" s="45">
        <v>47</v>
      </c>
      <c r="E29" s="45">
        <v>36</v>
      </c>
      <c r="F29" s="45">
        <v>41</v>
      </c>
      <c r="G29" s="45">
        <v>35</v>
      </c>
      <c r="H29" s="45">
        <v>38</v>
      </c>
      <c r="I29" s="45">
        <v>34</v>
      </c>
      <c r="J29" s="45">
        <f t="shared" si="1"/>
        <v>231</v>
      </c>
      <c r="K29" s="45">
        <v>0</v>
      </c>
      <c r="L29" s="45">
        <v>0</v>
      </c>
      <c r="M29" s="46"/>
    </row>
    <row r="30" spans="1:13">
      <c r="A30" s="47" t="s">
        <v>99</v>
      </c>
      <c r="B30" s="44" t="s">
        <v>46</v>
      </c>
      <c r="C30" s="44" t="s">
        <v>37</v>
      </c>
      <c r="D30" s="45">
        <v>38</v>
      </c>
      <c r="E30" s="45">
        <v>42</v>
      </c>
      <c r="F30" s="45">
        <v>35</v>
      </c>
      <c r="G30" s="45">
        <v>48</v>
      </c>
      <c r="H30" s="45">
        <v>38</v>
      </c>
      <c r="I30" s="45">
        <v>28</v>
      </c>
      <c r="J30" s="45">
        <f t="shared" si="1"/>
        <v>229</v>
      </c>
      <c r="K30" s="45">
        <v>2</v>
      </c>
      <c r="L30" s="45">
        <v>1</v>
      </c>
      <c r="M30" s="46"/>
    </row>
    <row r="31" spans="1:13">
      <c r="A31" s="47" t="s">
        <v>100</v>
      </c>
      <c r="B31" s="44" t="s">
        <v>48</v>
      </c>
      <c r="C31" s="48" t="s">
        <v>40</v>
      </c>
      <c r="D31" s="45">
        <v>41</v>
      </c>
      <c r="E31" s="45">
        <v>49</v>
      </c>
      <c r="F31" s="45">
        <v>48</v>
      </c>
      <c r="G31" s="45">
        <v>45</v>
      </c>
      <c r="H31" s="45">
        <v>50</v>
      </c>
      <c r="I31" s="45">
        <v>49</v>
      </c>
      <c r="J31" s="45">
        <f t="shared" si="1"/>
        <v>282</v>
      </c>
      <c r="K31" s="45">
        <v>3</v>
      </c>
      <c r="L31" s="45">
        <v>0</v>
      </c>
      <c r="M31" s="46"/>
    </row>
    <row r="32" spans="1:13">
      <c r="A32" s="47" t="s">
        <v>101</v>
      </c>
      <c r="B32" s="44" t="s">
        <v>50</v>
      </c>
      <c r="C32" s="44" t="s">
        <v>37</v>
      </c>
      <c r="D32" s="45">
        <v>34</v>
      </c>
      <c r="E32" s="45">
        <v>48</v>
      </c>
      <c r="F32" s="45">
        <v>37</v>
      </c>
      <c r="G32" s="45">
        <v>44</v>
      </c>
      <c r="H32" s="45">
        <v>47</v>
      </c>
      <c r="I32" s="45">
        <v>42</v>
      </c>
      <c r="J32" s="45">
        <f t="shared" si="1"/>
        <v>252</v>
      </c>
      <c r="K32" s="45">
        <v>1</v>
      </c>
      <c r="L32" s="45">
        <v>0</v>
      </c>
      <c r="M32" s="46"/>
    </row>
    <row r="33" spans="1:13">
      <c r="A33" s="47" t="s">
        <v>102</v>
      </c>
      <c r="B33" s="44" t="s">
        <v>52</v>
      </c>
      <c r="C33" s="48" t="s">
        <v>40</v>
      </c>
      <c r="D33" s="45">
        <v>23</v>
      </c>
      <c r="E33" s="45">
        <v>28</v>
      </c>
      <c r="F33" s="45">
        <v>22</v>
      </c>
      <c r="G33" s="45">
        <v>9</v>
      </c>
      <c r="H33" s="45">
        <v>31</v>
      </c>
      <c r="I33" s="45">
        <v>31</v>
      </c>
      <c r="J33" s="45">
        <f t="shared" si="1"/>
        <v>144</v>
      </c>
      <c r="K33" s="45">
        <v>1</v>
      </c>
      <c r="L33" s="45">
        <v>0</v>
      </c>
      <c r="M33" s="46"/>
    </row>
    <row r="34" spans="1:13">
      <c r="A34" s="47" t="s">
        <v>53</v>
      </c>
      <c r="B34" s="44" t="s">
        <v>54</v>
      </c>
      <c r="C34" s="44" t="s">
        <v>37</v>
      </c>
      <c r="D34" s="45">
        <v>46</v>
      </c>
      <c r="E34" s="45">
        <v>39</v>
      </c>
      <c r="F34" s="45">
        <v>40</v>
      </c>
      <c r="G34" s="45">
        <v>42</v>
      </c>
      <c r="H34" s="45">
        <v>43</v>
      </c>
      <c r="I34" s="45">
        <v>37</v>
      </c>
      <c r="J34" s="45">
        <f t="shared" si="1"/>
        <v>247</v>
      </c>
      <c r="K34" s="45">
        <v>2</v>
      </c>
      <c r="L34" s="45">
        <v>1</v>
      </c>
      <c r="M34" s="46"/>
    </row>
    <row r="35" spans="1:13">
      <c r="A35" s="47" t="s">
        <v>104</v>
      </c>
      <c r="B35" s="44" t="s">
        <v>56</v>
      </c>
      <c r="C35" s="48" t="s">
        <v>57</v>
      </c>
      <c r="D35" s="45">
        <v>54</v>
      </c>
      <c r="E35" s="45">
        <v>54</v>
      </c>
      <c r="F35" s="45">
        <v>55</v>
      </c>
      <c r="G35" s="45">
        <v>55</v>
      </c>
      <c r="H35" s="45">
        <v>55</v>
      </c>
      <c r="I35" s="45">
        <v>55</v>
      </c>
      <c r="J35" s="45">
        <f t="shared" si="1"/>
        <v>328</v>
      </c>
      <c r="K35" s="45">
        <v>6</v>
      </c>
      <c r="L35" s="45">
        <v>2</v>
      </c>
      <c r="M35" s="46"/>
    </row>
    <row r="36" spans="1:13">
      <c r="A36" s="47" t="s">
        <v>105</v>
      </c>
      <c r="B36" s="43" t="s">
        <v>59</v>
      </c>
      <c r="C36" s="44" t="s">
        <v>37</v>
      </c>
      <c r="D36" s="45">
        <v>44</v>
      </c>
      <c r="E36" s="45">
        <v>37</v>
      </c>
      <c r="F36" s="45">
        <v>46</v>
      </c>
      <c r="G36" s="45">
        <v>44</v>
      </c>
      <c r="H36" s="45">
        <v>29</v>
      </c>
      <c r="I36" s="45">
        <v>39</v>
      </c>
      <c r="J36" s="45">
        <f t="shared" si="1"/>
        <v>239</v>
      </c>
      <c r="K36" s="45">
        <v>2</v>
      </c>
      <c r="L36" s="45">
        <v>0</v>
      </c>
      <c r="M36" s="46"/>
    </row>
    <row r="37" spans="1:13">
      <c r="A37" s="47" t="s">
        <v>106</v>
      </c>
      <c r="B37" s="44" t="s">
        <v>61</v>
      </c>
      <c r="C37" s="48" t="s">
        <v>57</v>
      </c>
      <c r="D37" s="45">
        <v>39</v>
      </c>
      <c r="E37" s="45">
        <v>46</v>
      </c>
      <c r="F37" s="45">
        <v>46</v>
      </c>
      <c r="G37" s="45">
        <v>42</v>
      </c>
      <c r="H37" s="45">
        <v>39</v>
      </c>
      <c r="I37" s="45">
        <v>44</v>
      </c>
      <c r="J37" s="45">
        <f t="shared" si="1"/>
        <v>256</v>
      </c>
      <c r="K37" s="45">
        <v>0</v>
      </c>
      <c r="L37" s="45">
        <v>2</v>
      </c>
      <c r="M37" s="46"/>
    </row>
    <row r="38" spans="1:13">
      <c r="A38" s="47" t="s">
        <v>107</v>
      </c>
      <c r="B38" s="44" t="s">
        <v>63</v>
      </c>
      <c r="C38" s="43" t="s">
        <v>108</v>
      </c>
      <c r="D38" s="45">
        <v>35</v>
      </c>
      <c r="E38" s="45">
        <v>25</v>
      </c>
      <c r="F38" s="45">
        <v>35</v>
      </c>
      <c r="G38" s="45">
        <v>40</v>
      </c>
      <c r="H38" s="45">
        <v>33</v>
      </c>
      <c r="I38" s="45">
        <v>31</v>
      </c>
      <c r="J38" s="45">
        <f t="shared" si="1"/>
        <v>199</v>
      </c>
      <c r="K38" s="45">
        <v>4</v>
      </c>
      <c r="L38" s="45">
        <v>0</v>
      </c>
      <c r="M38" s="46"/>
    </row>
    <row r="39" spans="1:13">
      <c r="A39" s="47" t="s">
        <v>65</v>
      </c>
      <c r="B39" s="44" t="s">
        <v>66</v>
      </c>
      <c r="C39" s="48" t="s">
        <v>67</v>
      </c>
      <c r="D39" s="45">
        <v>34</v>
      </c>
      <c r="E39" s="45">
        <v>24</v>
      </c>
      <c r="F39" s="45">
        <v>17</v>
      </c>
      <c r="G39" s="45">
        <v>33</v>
      </c>
      <c r="H39" s="45">
        <v>26</v>
      </c>
      <c r="I39" s="45">
        <v>27</v>
      </c>
      <c r="J39" s="45">
        <f t="shared" si="1"/>
        <v>161</v>
      </c>
      <c r="K39" s="45">
        <v>1</v>
      </c>
      <c r="L39" s="45">
        <v>0</v>
      </c>
      <c r="M39" s="46"/>
    </row>
    <row r="40" spans="1:13">
      <c r="A40" s="47" t="s">
        <v>110</v>
      </c>
      <c r="B40" s="44" t="s">
        <v>69</v>
      </c>
      <c r="C40" s="43" t="s">
        <v>108</v>
      </c>
      <c r="D40" s="45">
        <v>18</v>
      </c>
      <c r="E40" s="45">
        <v>17</v>
      </c>
      <c r="F40" s="45">
        <v>20</v>
      </c>
      <c r="G40" s="45">
        <v>15</v>
      </c>
      <c r="H40" s="45">
        <v>23</v>
      </c>
      <c r="I40" s="45">
        <v>26</v>
      </c>
      <c r="J40" s="45">
        <f>SUM(D40:I40)</f>
        <v>119</v>
      </c>
      <c r="K40" s="45">
        <v>0</v>
      </c>
      <c r="L40" s="45">
        <v>0</v>
      </c>
      <c r="M40" s="46"/>
    </row>
    <row r="41" spans="1:13">
      <c r="A41" s="47" t="s">
        <v>111</v>
      </c>
      <c r="B41" s="44" t="s">
        <v>72</v>
      </c>
      <c r="C41" s="48" t="s">
        <v>73</v>
      </c>
      <c r="D41" s="45">
        <v>32</v>
      </c>
      <c r="E41" s="45">
        <v>39</v>
      </c>
      <c r="F41" s="45">
        <v>35</v>
      </c>
      <c r="G41" s="45">
        <v>35</v>
      </c>
      <c r="H41" s="45">
        <v>25</v>
      </c>
      <c r="I41" s="45">
        <v>37</v>
      </c>
      <c r="J41" s="45">
        <f t="shared" si="1"/>
        <v>203</v>
      </c>
      <c r="K41" s="45">
        <v>0</v>
      </c>
      <c r="L41" s="45">
        <v>0</v>
      </c>
      <c r="M41" s="46"/>
    </row>
    <row r="42" spans="1:13">
      <c r="A42" s="47" t="s">
        <v>74</v>
      </c>
      <c r="B42" s="44" t="s">
        <v>75</v>
      </c>
      <c r="C42" s="48" t="s">
        <v>76</v>
      </c>
      <c r="D42" s="45">
        <v>31</v>
      </c>
      <c r="E42" s="45">
        <v>24</v>
      </c>
      <c r="F42" s="45">
        <v>30</v>
      </c>
      <c r="G42" s="45">
        <v>17</v>
      </c>
      <c r="H42" s="45">
        <v>42</v>
      </c>
      <c r="I42" s="45">
        <v>28</v>
      </c>
      <c r="J42" s="45">
        <f>SUM(D42:I42)</f>
        <v>172</v>
      </c>
      <c r="K42" s="45">
        <v>0</v>
      </c>
      <c r="L42" s="45">
        <v>0</v>
      </c>
      <c r="M42" s="46"/>
    </row>
    <row r="43" spans="1:13">
      <c r="A43" s="47" t="s">
        <v>77</v>
      </c>
      <c r="B43" s="44" t="s">
        <v>78</v>
      </c>
      <c r="C43" s="49" t="s">
        <v>79</v>
      </c>
      <c r="D43" s="45">
        <v>51</v>
      </c>
      <c r="E43" s="45">
        <v>53</v>
      </c>
      <c r="F43" s="45">
        <v>53</v>
      </c>
      <c r="G43" s="45">
        <v>56</v>
      </c>
      <c r="H43" s="45">
        <v>53</v>
      </c>
      <c r="I43" s="45">
        <v>52</v>
      </c>
      <c r="J43" s="45">
        <f t="shared" si="1"/>
        <v>318</v>
      </c>
      <c r="K43" s="45">
        <v>0</v>
      </c>
      <c r="L43" s="45">
        <v>0</v>
      </c>
      <c r="M43" s="46"/>
    </row>
    <row r="44" spans="1:13">
      <c r="A44" s="47" t="s">
        <v>80</v>
      </c>
      <c r="B44" s="44" t="s">
        <v>81</v>
      </c>
      <c r="C44" s="43" t="s">
        <v>82</v>
      </c>
      <c r="D44" s="45">
        <v>35</v>
      </c>
      <c r="E44" s="45">
        <v>34</v>
      </c>
      <c r="F44" s="45">
        <v>33</v>
      </c>
      <c r="G44" s="45">
        <v>38</v>
      </c>
      <c r="H44" s="45">
        <v>35</v>
      </c>
      <c r="I44" s="45">
        <v>31</v>
      </c>
      <c r="J44" s="45">
        <f t="shared" si="1"/>
        <v>206</v>
      </c>
      <c r="K44" s="45">
        <v>0</v>
      </c>
      <c r="L44" s="45">
        <v>0</v>
      </c>
      <c r="M44" s="46"/>
    </row>
    <row r="45" spans="1:13">
      <c r="A45" s="47" t="s">
        <v>83</v>
      </c>
      <c r="B45" s="44" t="s">
        <v>84</v>
      </c>
      <c r="C45" s="43" t="s">
        <v>85</v>
      </c>
      <c r="D45" s="45">
        <v>45</v>
      </c>
      <c r="E45" s="45">
        <v>51</v>
      </c>
      <c r="F45" s="45">
        <v>53</v>
      </c>
      <c r="G45" s="45">
        <v>41</v>
      </c>
      <c r="H45" s="45">
        <v>52</v>
      </c>
      <c r="I45" s="45">
        <v>46</v>
      </c>
      <c r="J45" s="45">
        <f t="shared" si="1"/>
        <v>288</v>
      </c>
      <c r="K45" s="45">
        <v>0</v>
      </c>
      <c r="L45" s="45">
        <v>0</v>
      </c>
      <c r="M45" s="46"/>
    </row>
    <row r="46" spans="1:13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8"/>
    </row>
    <row r="47" spans="1:13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8"/>
    </row>
    <row r="48" spans="1:13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8"/>
    </row>
    <row r="49" spans="1:13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8"/>
    </row>
    <row r="50" spans="1:13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8"/>
    </row>
    <row r="51" spans="1:13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8"/>
    </row>
    <row r="52" spans="1:13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8"/>
    </row>
    <row r="53" spans="1:13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8"/>
    </row>
    <row r="54" spans="1:13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8"/>
    </row>
    <row r="55" spans="1:13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8"/>
    </row>
    <row r="56" spans="1:13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8"/>
    </row>
    <row r="57" spans="1:13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8"/>
    </row>
    <row r="58" spans="1:13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8"/>
    </row>
    <row r="59" spans="1:13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8"/>
    </row>
    <row r="60" spans="1:13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8"/>
    </row>
    <row r="61" spans="1:13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8"/>
    </row>
    <row r="62" spans="1:13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8"/>
    </row>
    <row r="63" spans="1:13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8"/>
    </row>
    <row r="64" spans="1:13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8"/>
    </row>
    <row r="65" spans="1:13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8"/>
    </row>
    <row r="66" spans="1:13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8"/>
    </row>
    <row r="67" spans="1:13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8"/>
    </row>
    <row r="68" spans="1:13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8"/>
    </row>
    <row r="69" spans="1:13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8"/>
    </row>
    <row r="70" spans="1:13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8"/>
    </row>
    <row r="71" spans="1:13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8"/>
    </row>
    <row r="72" spans="1:13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8"/>
    </row>
    <row r="73" spans="1:13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8"/>
    </row>
    <row r="74" spans="1:13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8"/>
    </row>
    <row r="75" spans="1:13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8"/>
    </row>
    <row r="76" spans="1:13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8"/>
    </row>
    <row r="77" spans="1:13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8"/>
    </row>
    <row r="78" spans="1:13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8"/>
    </row>
    <row r="79" spans="1:13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8"/>
    </row>
    <row r="80" spans="1:13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8"/>
    </row>
    <row r="81" spans="1:13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8"/>
    </row>
    <row r="82" spans="1:13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8"/>
    </row>
    <row r="83" spans="1:13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8"/>
    </row>
    <row r="84" spans="1:13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8"/>
    </row>
    <row r="85" spans="1:13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8"/>
    </row>
    <row r="86" spans="1:13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8"/>
    </row>
    <row r="87" spans="1:13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8"/>
    </row>
    <row r="88" spans="1:13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8"/>
    </row>
    <row r="89" spans="1:13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8"/>
    </row>
    <row r="90" spans="1:13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8"/>
    </row>
    <row r="91" spans="1:13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8"/>
    </row>
    <row r="92" spans="1:13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8"/>
    </row>
    <row r="93" spans="1:13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8"/>
    </row>
    <row r="94" spans="1:13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8"/>
    </row>
    <row r="95" spans="1:13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8"/>
    </row>
    <row r="96" spans="1:13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8"/>
    </row>
    <row r="97" spans="1:13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8"/>
    </row>
    <row r="98" spans="1:13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8"/>
    </row>
    <row r="99" spans="1:13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8"/>
    </row>
    <row r="100" spans="1:13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8"/>
    </row>
    <row r="101" spans="1:13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8"/>
    </row>
    <row r="102" spans="1:13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8"/>
    </row>
    <row r="103" spans="1:13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8"/>
    </row>
    <row r="104" spans="1:13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8"/>
    </row>
    <row r="105" spans="1:13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8"/>
    </row>
    <row r="106" spans="1:13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8"/>
    </row>
    <row r="107" spans="1:13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8"/>
    </row>
    <row r="108" spans="1:13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8"/>
    </row>
    <row r="109" spans="1:13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8"/>
    </row>
    <row r="110" spans="1:13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8"/>
    </row>
    <row r="111" spans="1:13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8"/>
    </row>
    <row r="112" spans="1:13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8"/>
    </row>
    <row r="113" spans="1:13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8"/>
    </row>
    <row r="114" spans="1:13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8"/>
    </row>
    <row r="115" spans="1:13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8"/>
    </row>
    <row r="116" spans="1:13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8"/>
    </row>
    <row r="117" spans="1:13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8"/>
    </row>
    <row r="118" spans="1:13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8"/>
    </row>
    <row r="119" spans="1:13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8"/>
    </row>
    <row r="120" spans="1:13">
      <c r="A120" s="4"/>
      <c r="B120" s="4"/>
      <c r="C120" s="5"/>
      <c r="D120" s="4"/>
      <c r="E120" s="4"/>
      <c r="F120" s="4"/>
      <c r="G120" s="4"/>
      <c r="H120" s="4"/>
      <c r="I120" s="4"/>
      <c r="J120" s="6"/>
      <c r="K120" s="4"/>
      <c r="L120" s="4"/>
      <c r="M120" s="8"/>
    </row>
    <row r="121" spans="1:13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8"/>
    </row>
    <row r="122" spans="1:13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8"/>
    </row>
    <row r="123" spans="1:13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8"/>
    </row>
    <row r="124" spans="1:13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8"/>
    </row>
    <row r="125" spans="1:13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8"/>
    </row>
    <row r="126" spans="1:13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8"/>
    </row>
    <row r="127" spans="1:13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8"/>
    </row>
    <row r="128" spans="1:13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8"/>
    </row>
  </sheetData>
  <mergeCells count="2">
    <mergeCell ref="A1:L1"/>
    <mergeCell ref="A24:L2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C11" sqref="C11"/>
    </sheetView>
  </sheetViews>
  <sheetFormatPr defaultColWidth="11.25" defaultRowHeight="14.25"/>
  <cols>
    <col min="4" max="4" width="21.5" customWidth="1"/>
  </cols>
  <sheetData>
    <row r="1" spans="1:9" ht="18.75">
      <c r="B1" s="9"/>
      <c r="C1" s="56" t="s">
        <v>35</v>
      </c>
      <c r="D1" s="56"/>
      <c r="E1" s="56"/>
      <c r="F1" s="56"/>
      <c r="G1" s="56"/>
      <c r="H1" s="56"/>
      <c r="I1" s="56"/>
    </row>
    <row r="2" spans="1:9">
      <c r="A2" s="52" t="s">
        <v>19</v>
      </c>
      <c r="B2" s="50" t="s">
        <v>113</v>
      </c>
      <c r="C2" s="51" t="s">
        <v>12</v>
      </c>
      <c r="D2" s="51" t="s">
        <v>13</v>
      </c>
      <c r="E2" s="52" t="s">
        <v>14</v>
      </c>
      <c r="F2" s="52" t="s">
        <v>15</v>
      </c>
      <c r="G2" s="52" t="s">
        <v>16</v>
      </c>
      <c r="H2" s="52" t="s">
        <v>17</v>
      </c>
      <c r="I2" s="52" t="s">
        <v>18</v>
      </c>
    </row>
    <row r="3" spans="1:9">
      <c r="A3" s="53">
        <f t="shared" ref="A3:A11" si="0">RANK(G3,$G$3:$G$22)</f>
        <v>1</v>
      </c>
      <c r="B3" s="47" t="s">
        <v>55</v>
      </c>
      <c r="C3" s="44" t="s">
        <v>56</v>
      </c>
      <c r="D3" s="48" t="s">
        <v>57</v>
      </c>
      <c r="E3" s="53">
        <v>310</v>
      </c>
      <c r="F3" s="53">
        <v>328</v>
      </c>
      <c r="G3" s="53">
        <f t="shared" ref="G3:G22" si="1">SUM(E3:F3)</f>
        <v>638</v>
      </c>
      <c r="H3" s="53">
        <f>排位赛单轮!K12+排位赛单轮!K35</f>
        <v>11</v>
      </c>
      <c r="I3" s="53">
        <f>排位赛单轮!L12+排位赛总计32!K35</f>
        <v>3</v>
      </c>
    </row>
    <row r="4" spans="1:9">
      <c r="A4" s="53">
        <f t="shared" si="0"/>
        <v>2</v>
      </c>
      <c r="B4" s="42" t="s">
        <v>36</v>
      </c>
      <c r="C4" s="43" t="s">
        <v>20</v>
      </c>
      <c r="D4" s="44" t="s">
        <v>37</v>
      </c>
      <c r="E4" s="53">
        <v>303</v>
      </c>
      <c r="F4" s="53">
        <v>308</v>
      </c>
      <c r="G4" s="53">
        <f t="shared" si="1"/>
        <v>611</v>
      </c>
      <c r="H4" s="53">
        <f>排位赛单轮!K3+排位赛单轮!K26</f>
        <v>12</v>
      </c>
      <c r="I4" s="53">
        <f>排位赛单轮!L3+排位赛单轮!L26</f>
        <v>0</v>
      </c>
    </row>
    <row r="5" spans="1:9">
      <c r="A5" s="53">
        <f t="shared" si="0"/>
        <v>3</v>
      </c>
      <c r="B5" s="47" t="s">
        <v>77</v>
      </c>
      <c r="C5" s="44" t="s">
        <v>78</v>
      </c>
      <c r="D5" s="49" t="s">
        <v>79</v>
      </c>
      <c r="E5" s="53">
        <v>260</v>
      </c>
      <c r="F5" s="53">
        <v>318</v>
      </c>
      <c r="G5" s="53">
        <f t="shared" si="1"/>
        <v>578</v>
      </c>
      <c r="H5" s="53">
        <f>排位赛单轮!K20+排位赛单轮!K43</f>
        <v>10</v>
      </c>
      <c r="I5" s="53">
        <f>排位赛单轮!L20+排位赛总计32!K43</f>
        <v>0</v>
      </c>
    </row>
    <row r="6" spans="1:9">
      <c r="A6" s="53">
        <f t="shared" si="0"/>
        <v>4</v>
      </c>
      <c r="B6" s="47" t="s">
        <v>47</v>
      </c>
      <c r="C6" s="44" t="s">
        <v>48</v>
      </c>
      <c r="D6" s="48" t="s">
        <v>40</v>
      </c>
      <c r="E6" s="53">
        <v>281</v>
      </c>
      <c r="F6" s="53">
        <v>282</v>
      </c>
      <c r="G6" s="53">
        <f t="shared" si="1"/>
        <v>563</v>
      </c>
      <c r="H6" s="53">
        <f>排位赛单轮!K8+排位赛单轮!K31</f>
        <v>6</v>
      </c>
      <c r="I6" s="53">
        <f>排位赛单轮!L8+排位赛总计32!K31</f>
        <v>0</v>
      </c>
    </row>
    <row r="7" spans="1:9">
      <c r="A7" s="53">
        <f t="shared" si="0"/>
        <v>5</v>
      </c>
      <c r="B7" s="47" t="s">
        <v>83</v>
      </c>
      <c r="C7" s="44" t="s">
        <v>84</v>
      </c>
      <c r="D7" s="43" t="s">
        <v>115</v>
      </c>
      <c r="E7" s="53">
        <v>253</v>
      </c>
      <c r="F7" s="53">
        <v>288</v>
      </c>
      <c r="G7" s="53">
        <f t="shared" si="1"/>
        <v>541</v>
      </c>
      <c r="H7" s="53">
        <f>排位赛单轮!K22+排位赛单轮!K45</f>
        <v>0</v>
      </c>
      <c r="I7" s="53">
        <f>排位赛单轮!L22+排位赛总计32!K45</f>
        <v>0</v>
      </c>
    </row>
    <row r="8" spans="1:9">
      <c r="A8" s="53">
        <f t="shared" si="0"/>
        <v>6</v>
      </c>
      <c r="B8" s="47" t="s">
        <v>43</v>
      </c>
      <c r="C8" s="44" t="s">
        <v>44</v>
      </c>
      <c r="D8" s="48" t="s">
        <v>40</v>
      </c>
      <c r="E8" s="53">
        <v>277</v>
      </c>
      <c r="F8" s="53">
        <v>231</v>
      </c>
      <c r="G8" s="53">
        <f t="shared" si="1"/>
        <v>508</v>
      </c>
      <c r="H8" s="53">
        <f>排位赛单轮!K6+排位赛单轮!K29</f>
        <v>3</v>
      </c>
      <c r="I8" s="53">
        <f>排位赛单轮!L6+排位赛总计32!K29</f>
        <v>1</v>
      </c>
    </row>
    <row r="9" spans="1:9">
      <c r="A9" s="53">
        <f t="shared" si="0"/>
        <v>7</v>
      </c>
      <c r="B9" s="47" t="s">
        <v>58</v>
      </c>
      <c r="C9" s="43" t="s">
        <v>59</v>
      </c>
      <c r="D9" s="44" t="s">
        <v>37</v>
      </c>
      <c r="E9" s="53">
        <v>267</v>
      </c>
      <c r="F9" s="53">
        <v>239</v>
      </c>
      <c r="G9" s="53">
        <f t="shared" si="1"/>
        <v>506</v>
      </c>
      <c r="H9" s="53">
        <f>排位赛单轮!K13+排位赛单轮!K36</f>
        <v>4</v>
      </c>
      <c r="I9" s="53">
        <f>排位赛单轮!L13+排位赛总计32!K36</f>
        <v>2</v>
      </c>
    </row>
    <row r="10" spans="1:9">
      <c r="A10" s="53">
        <f t="shared" si="0"/>
        <v>8</v>
      </c>
      <c r="B10" s="47" t="s">
        <v>45</v>
      </c>
      <c r="C10" s="44" t="s">
        <v>46</v>
      </c>
      <c r="D10" s="44" t="s">
        <v>37</v>
      </c>
      <c r="E10" s="53">
        <v>270</v>
      </c>
      <c r="F10" s="53">
        <v>229</v>
      </c>
      <c r="G10" s="53">
        <f t="shared" si="1"/>
        <v>499</v>
      </c>
      <c r="H10" s="53">
        <f>排位赛单轮!K7+排位赛单轮!K30</f>
        <v>10</v>
      </c>
      <c r="I10" s="53">
        <f>排位赛单轮!L7+排位赛总计32!K30</f>
        <v>0</v>
      </c>
    </row>
    <row r="11" spans="1:9">
      <c r="A11" s="53">
        <f t="shared" si="0"/>
        <v>9</v>
      </c>
      <c r="B11" s="47" t="s">
        <v>60</v>
      </c>
      <c r="C11" s="44" t="s">
        <v>61</v>
      </c>
      <c r="D11" s="48" t="s">
        <v>57</v>
      </c>
      <c r="E11" s="53">
        <v>242</v>
      </c>
      <c r="F11" s="53">
        <v>256</v>
      </c>
      <c r="G11" s="53">
        <f>SUM(E11:F11)</f>
        <v>498</v>
      </c>
      <c r="H11" s="53">
        <f>排位赛单轮!K14+排位赛单轮!K37</f>
        <v>2</v>
      </c>
      <c r="I11" s="53">
        <f>排位赛单轮!L14+排位赛总计32!K37</f>
        <v>1</v>
      </c>
    </row>
    <row r="12" spans="1:9">
      <c r="A12" s="53">
        <v>10</v>
      </c>
      <c r="B12" s="47" t="s">
        <v>49</v>
      </c>
      <c r="C12" s="44" t="s">
        <v>50</v>
      </c>
      <c r="D12" s="44" t="s">
        <v>37</v>
      </c>
      <c r="E12" s="53">
        <v>246</v>
      </c>
      <c r="F12" s="53">
        <v>252</v>
      </c>
      <c r="G12" s="53">
        <f>SUM(E12:F12)</f>
        <v>498</v>
      </c>
      <c r="H12" s="53">
        <f>排位赛单轮!K9+排位赛单轮!K32</f>
        <v>2</v>
      </c>
      <c r="I12" s="53">
        <f>排位赛单轮!L9+排位赛总计32!K32</f>
        <v>0</v>
      </c>
    </row>
    <row r="13" spans="1:9">
      <c r="A13" s="53">
        <f t="shared" ref="A13:A22" si="2">RANK(G13,$G$3:$G$22)</f>
        <v>11</v>
      </c>
      <c r="B13" s="47" t="s">
        <v>53</v>
      </c>
      <c r="C13" s="44" t="s">
        <v>54</v>
      </c>
      <c r="D13" s="44" t="s">
        <v>37</v>
      </c>
      <c r="E13" s="53">
        <v>236</v>
      </c>
      <c r="F13" s="53">
        <v>247</v>
      </c>
      <c r="G13" s="53">
        <f t="shared" si="1"/>
        <v>483</v>
      </c>
      <c r="H13" s="53">
        <f>排位赛单轮!K11+排位赛单轮!K34</f>
        <v>4</v>
      </c>
      <c r="I13" s="53">
        <f>排位赛单轮!L11+排位赛总计32!K34</f>
        <v>0</v>
      </c>
    </row>
    <row r="14" spans="1:9">
      <c r="A14" s="53">
        <f t="shared" si="2"/>
        <v>12</v>
      </c>
      <c r="B14" s="47" t="s">
        <v>41</v>
      </c>
      <c r="C14" s="43" t="s">
        <v>42</v>
      </c>
      <c r="D14" s="44" t="s">
        <v>37</v>
      </c>
      <c r="E14" s="53">
        <v>238</v>
      </c>
      <c r="F14" s="53">
        <v>241</v>
      </c>
      <c r="G14" s="53">
        <f t="shared" si="1"/>
        <v>479</v>
      </c>
      <c r="H14" s="53">
        <f>排位赛单轮!K5+排位赛单轮!K28</f>
        <v>4</v>
      </c>
      <c r="I14" s="53">
        <f>排位赛单轮!L5+排位赛总计32!K28</f>
        <v>0</v>
      </c>
    </row>
    <row r="15" spans="1:9">
      <c r="A15" s="53">
        <f t="shared" si="2"/>
        <v>13</v>
      </c>
      <c r="B15" s="47" t="s">
        <v>71</v>
      </c>
      <c r="C15" s="44" t="s">
        <v>72</v>
      </c>
      <c r="D15" s="48" t="s">
        <v>73</v>
      </c>
      <c r="E15" s="53">
        <v>234</v>
      </c>
      <c r="F15" s="53">
        <v>203</v>
      </c>
      <c r="G15" s="53">
        <f t="shared" si="1"/>
        <v>437</v>
      </c>
      <c r="H15" s="53">
        <f>排位赛单轮!K18+排位赛单轮!K41</f>
        <v>1</v>
      </c>
      <c r="I15" s="53">
        <f>排位赛单轮!L18+排位赛总计32!K41</f>
        <v>1</v>
      </c>
    </row>
    <row r="16" spans="1:9">
      <c r="A16" s="53">
        <f t="shared" si="2"/>
        <v>14</v>
      </c>
      <c r="B16" s="47" t="s">
        <v>38</v>
      </c>
      <c r="C16" s="44" t="s">
        <v>39</v>
      </c>
      <c r="D16" s="48" t="s">
        <v>40</v>
      </c>
      <c r="E16" s="53">
        <v>209</v>
      </c>
      <c r="F16" s="53">
        <v>224</v>
      </c>
      <c r="G16" s="53">
        <f t="shared" si="1"/>
        <v>433</v>
      </c>
      <c r="H16" s="53">
        <f>排位赛单轮!K4+排位赛单轮!K27</f>
        <v>4</v>
      </c>
      <c r="I16" s="53">
        <f>排位赛单轮!L4+排位赛总计32!K27</f>
        <v>0</v>
      </c>
    </row>
    <row r="17" spans="1:9">
      <c r="A17" s="53">
        <f t="shared" si="2"/>
        <v>15</v>
      </c>
      <c r="B17" s="47" t="s">
        <v>62</v>
      </c>
      <c r="C17" s="44" t="s">
        <v>63</v>
      </c>
      <c r="D17" s="43" t="s">
        <v>64</v>
      </c>
      <c r="E17" s="53">
        <v>215</v>
      </c>
      <c r="F17" s="53">
        <v>199</v>
      </c>
      <c r="G17" s="53">
        <f t="shared" si="1"/>
        <v>414</v>
      </c>
      <c r="H17" s="53">
        <f>排位赛单轮!K15+排位赛单轮!K38</f>
        <v>6</v>
      </c>
      <c r="I17" s="53">
        <f>排位赛单轮!L15+排位赛总计32!K38</f>
        <v>0</v>
      </c>
    </row>
    <row r="18" spans="1:9">
      <c r="A18" s="53">
        <f t="shared" si="2"/>
        <v>16</v>
      </c>
      <c r="B18" s="47" t="s">
        <v>74</v>
      </c>
      <c r="C18" s="44" t="s">
        <v>75</v>
      </c>
      <c r="D18" s="48" t="s">
        <v>76</v>
      </c>
      <c r="E18" s="53">
        <v>215</v>
      </c>
      <c r="F18" s="53">
        <v>172</v>
      </c>
      <c r="G18" s="53">
        <f t="shared" si="1"/>
        <v>387</v>
      </c>
      <c r="H18" s="53">
        <f>排位赛单轮!K19+排位赛单轮!K42</f>
        <v>2</v>
      </c>
      <c r="I18" s="53">
        <f>排位赛单轮!L19+排位赛总计32!K42</f>
        <v>0</v>
      </c>
    </row>
    <row r="19" spans="1:9">
      <c r="A19" s="53">
        <f t="shared" si="2"/>
        <v>17</v>
      </c>
      <c r="B19" s="47" t="s">
        <v>80</v>
      </c>
      <c r="C19" s="44" t="s">
        <v>81</v>
      </c>
      <c r="D19" s="43" t="s">
        <v>82</v>
      </c>
      <c r="E19" s="53">
        <v>173</v>
      </c>
      <c r="F19" s="53">
        <v>206</v>
      </c>
      <c r="G19" s="53">
        <f t="shared" si="1"/>
        <v>379</v>
      </c>
      <c r="H19" s="53">
        <f>排位赛单轮!K21+排位赛单轮!K44</f>
        <v>1</v>
      </c>
      <c r="I19" s="53">
        <f>排位赛单轮!L21+排位赛总计32!K44</f>
        <v>0</v>
      </c>
    </row>
    <row r="20" spans="1:9">
      <c r="A20" s="53">
        <f t="shared" si="2"/>
        <v>18</v>
      </c>
      <c r="B20" s="47" t="s">
        <v>51</v>
      </c>
      <c r="C20" s="44" t="s">
        <v>52</v>
      </c>
      <c r="D20" s="48" t="s">
        <v>40</v>
      </c>
      <c r="E20" s="53">
        <v>192</v>
      </c>
      <c r="F20" s="53">
        <v>144</v>
      </c>
      <c r="G20" s="53">
        <f t="shared" si="1"/>
        <v>336</v>
      </c>
      <c r="H20" s="53">
        <f>排位赛单轮!K10+排位赛单轮!K33</f>
        <v>3</v>
      </c>
      <c r="I20" s="53">
        <f>排位赛单轮!L10+排位赛总计32!K33</f>
        <v>0</v>
      </c>
    </row>
    <row r="21" spans="1:9">
      <c r="A21" s="53">
        <f t="shared" si="2"/>
        <v>19</v>
      </c>
      <c r="B21" s="47" t="s">
        <v>65</v>
      </c>
      <c r="C21" s="44" t="s">
        <v>66</v>
      </c>
      <c r="D21" s="48" t="s">
        <v>67</v>
      </c>
      <c r="E21" s="53">
        <v>141</v>
      </c>
      <c r="F21" s="53">
        <v>161</v>
      </c>
      <c r="G21" s="53">
        <f t="shared" si="1"/>
        <v>302</v>
      </c>
      <c r="H21" s="53">
        <f>排位赛单轮!K16+排位赛单轮!K39</f>
        <v>1</v>
      </c>
      <c r="I21" s="53">
        <f>排位赛单轮!L16+排位赛总计32!K39</f>
        <v>0</v>
      </c>
    </row>
    <row r="22" spans="1:9">
      <c r="A22" s="53">
        <f t="shared" si="2"/>
        <v>20</v>
      </c>
      <c r="B22" s="47" t="s">
        <v>68</v>
      </c>
      <c r="C22" s="44" t="s">
        <v>69</v>
      </c>
      <c r="D22" s="43" t="s">
        <v>70</v>
      </c>
      <c r="E22" s="53">
        <v>143</v>
      </c>
      <c r="F22" s="53">
        <v>119</v>
      </c>
      <c r="G22" s="53">
        <f t="shared" si="1"/>
        <v>262</v>
      </c>
      <c r="H22" s="53">
        <f>排位赛单轮!K17+排位赛单轮!K40</f>
        <v>0</v>
      </c>
      <c r="I22" s="53">
        <f>排位赛单轮!L17+排位赛总计32!K40</f>
        <v>0</v>
      </c>
    </row>
  </sheetData>
  <autoFilter ref="A2:I2"/>
  <mergeCells count="1">
    <mergeCell ref="C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topLeftCell="D19" zoomScale="60" zoomScaleNormal="60" zoomScalePageLayoutView="60" workbookViewId="0">
      <selection activeCell="X24" sqref="X24"/>
    </sheetView>
  </sheetViews>
  <sheetFormatPr defaultColWidth="11.25" defaultRowHeight="33.75"/>
  <cols>
    <col min="1" max="1" width="7.875" style="26" customWidth="1"/>
    <col min="2" max="2" width="10.75" style="26" customWidth="1"/>
    <col min="3" max="3" width="25.625" style="26" customWidth="1"/>
    <col min="4" max="4" width="6.375" style="26" customWidth="1"/>
    <col min="5" max="5" width="4.75" style="26" customWidth="1"/>
    <col min="6" max="6" width="4.125" style="26" customWidth="1"/>
    <col min="7" max="7" width="7.75" style="26" customWidth="1"/>
    <col min="8" max="8" width="9.75" style="26" customWidth="1"/>
    <col min="9" max="9" width="17.5" style="26" hidden="1" customWidth="1"/>
    <col min="10" max="10" width="32.25" style="26" customWidth="1"/>
    <col min="11" max="12" width="10.75" style="26" hidden="1" customWidth="1"/>
    <col min="13" max="13" width="10.75" style="26"/>
    <col min="14" max="14" width="12.125" style="26" customWidth="1"/>
    <col min="15" max="15" width="10.75" style="26" hidden="1" customWidth="1"/>
    <col min="16" max="17" width="10.75" style="26"/>
    <col min="18" max="18" width="1" style="26" customWidth="1"/>
    <col min="19" max="19" width="10.75" style="26"/>
    <col min="20" max="20" width="26.25" style="26" customWidth="1"/>
    <col min="21" max="21" width="25.375" style="26" customWidth="1"/>
    <col min="22" max="23" width="10.75" style="26"/>
    <col min="24" max="24" width="16.25" style="26" customWidth="1"/>
    <col min="25" max="25" width="10.75" style="26"/>
    <col min="26" max="26" width="14.75" style="26" customWidth="1"/>
  </cols>
  <sheetData>
    <row r="1" spans="1:27">
      <c r="A1" s="67" t="s">
        <v>22</v>
      </c>
      <c r="B1" s="85">
        <v>1</v>
      </c>
      <c r="C1" s="85" t="str">
        <f>排位赛总计32!C3</f>
        <v>王  昆</v>
      </c>
      <c r="AA1" s="25"/>
    </row>
    <row r="2" spans="1:27">
      <c r="A2" s="67"/>
      <c r="B2" s="86"/>
      <c r="C2" s="87"/>
      <c r="D2" s="80">
        <v>1</v>
      </c>
      <c r="E2" s="80" t="s">
        <v>21</v>
      </c>
      <c r="F2" s="82">
        <v>0</v>
      </c>
      <c r="G2" s="69" t="str">
        <f>IF(D2=F2,0,IF(D2&gt;F2,C1,C3))</f>
        <v>王  昆</v>
      </c>
      <c r="H2" s="84"/>
      <c r="I2" s="84"/>
      <c r="AA2" s="25"/>
    </row>
    <row r="3" spans="1:27">
      <c r="A3" s="67"/>
      <c r="B3" s="85">
        <v>2</v>
      </c>
      <c r="C3" s="85">
        <f>排位赛总计32!C33</f>
        <v>0</v>
      </c>
      <c r="D3" s="81"/>
      <c r="E3" s="81"/>
      <c r="F3" s="83"/>
      <c r="G3" s="61">
        <v>6</v>
      </c>
      <c r="H3" s="62"/>
      <c r="I3" s="63"/>
      <c r="J3" s="57" t="str">
        <f>IF(G3=G6,0,IF(G3&gt;G6,G2,G7))</f>
        <v>王  昆</v>
      </c>
      <c r="K3" s="64"/>
      <c r="L3" s="64"/>
      <c r="AA3" s="25"/>
    </row>
    <row r="4" spans="1:27">
      <c r="A4" s="67"/>
      <c r="B4" s="86"/>
      <c r="C4" s="87"/>
      <c r="G4" s="27"/>
      <c r="H4" s="28"/>
      <c r="I4" s="29"/>
      <c r="J4" s="59"/>
      <c r="K4" s="60"/>
      <c r="L4" s="60"/>
      <c r="AA4" s="25"/>
    </row>
    <row r="5" spans="1:27">
      <c r="A5" s="67"/>
      <c r="B5" s="85">
        <v>3</v>
      </c>
      <c r="C5" s="85" t="str">
        <f>排位赛总计32!C19</f>
        <v>傅文伟</v>
      </c>
      <c r="G5" s="27"/>
      <c r="H5" s="28"/>
      <c r="I5" s="29"/>
      <c r="J5" s="61">
        <v>6</v>
      </c>
      <c r="K5" s="62"/>
      <c r="L5" s="63"/>
      <c r="M5" s="27"/>
      <c r="N5" s="30"/>
      <c r="O5" s="30"/>
      <c r="AA5" s="25"/>
    </row>
    <row r="6" spans="1:27">
      <c r="A6" s="67"/>
      <c r="B6" s="86"/>
      <c r="C6" s="87"/>
      <c r="D6" s="80">
        <v>6</v>
      </c>
      <c r="E6" s="80" t="s">
        <v>21</v>
      </c>
      <c r="F6" s="82">
        <v>0</v>
      </c>
      <c r="G6" s="59">
        <v>0</v>
      </c>
      <c r="H6" s="60"/>
      <c r="I6" s="66"/>
      <c r="J6" s="57"/>
      <c r="K6" s="64"/>
      <c r="L6" s="65"/>
      <c r="AA6" s="25"/>
    </row>
    <row r="7" spans="1:27">
      <c r="A7" s="67"/>
      <c r="B7" s="85">
        <v>4</v>
      </c>
      <c r="C7" s="85" t="str">
        <f>排位赛总计32!C18</f>
        <v>郑振宇</v>
      </c>
      <c r="D7" s="81"/>
      <c r="E7" s="81"/>
      <c r="F7" s="83"/>
      <c r="G7" s="57" t="str">
        <f>IF(D6=F6,0,IF(D6&gt;F6,C5,C7))</f>
        <v>傅文伟</v>
      </c>
      <c r="H7" s="58"/>
      <c r="I7" s="58"/>
      <c r="J7" s="27"/>
      <c r="K7" s="28"/>
      <c r="L7" s="29"/>
      <c r="M7" s="57" t="str">
        <f>IF(J5=J11,0,IF(J5&gt;J11,J3,J13))</f>
        <v>王  昆</v>
      </c>
      <c r="N7" s="58"/>
      <c r="O7" s="58"/>
      <c r="AA7" s="25"/>
    </row>
    <row r="8" spans="1:27">
      <c r="A8" s="67"/>
      <c r="B8" s="86"/>
      <c r="C8" s="87"/>
      <c r="J8" s="27"/>
      <c r="K8" s="28"/>
      <c r="L8" s="29"/>
      <c r="M8" s="59"/>
      <c r="N8" s="60"/>
      <c r="O8" s="60"/>
      <c r="AA8" s="25"/>
    </row>
    <row r="9" spans="1:27">
      <c r="A9" s="67" t="s">
        <v>23</v>
      </c>
      <c r="B9" s="85">
        <v>5</v>
      </c>
      <c r="C9" s="85" t="str">
        <f>排位赛总计32!C11</f>
        <v>杨  杨</v>
      </c>
      <c r="J9" s="27"/>
      <c r="K9" s="28"/>
      <c r="L9" s="29"/>
      <c r="M9" s="61">
        <v>7</v>
      </c>
      <c r="N9" s="62"/>
      <c r="O9" s="63"/>
      <c r="AA9" s="25"/>
    </row>
    <row r="10" spans="1:27">
      <c r="A10" s="67"/>
      <c r="B10" s="86"/>
      <c r="C10" s="87"/>
      <c r="D10" s="80">
        <v>1</v>
      </c>
      <c r="E10" s="80" t="s">
        <v>21</v>
      </c>
      <c r="F10" s="82">
        <v>0</v>
      </c>
      <c r="G10" s="69" t="str">
        <f>IF(D10=F10,0,IF(D10&gt;F10,C9,C11))</f>
        <v>杨  杨</v>
      </c>
      <c r="H10" s="84"/>
      <c r="I10" s="84"/>
      <c r="J10" s="27"/>
      <c r="K10" s="28"/>
      <c r="L10" s="29"/>
      <c r="M10" s="57"/>
      <c r="N10" s="64"/>
      <c r="O10" s="65"/>
      <c r="AA10" s="25"/>
    </row>
    <row r="11" spans="1:27">
      <c r="A11" s="67"/>
      <c r="B11" s="85">
        <v>6</v>
      </c>
      <c r="C11" s="85">
        <f>排位赛总计32!C25</f>
        <v>0</v>
      </c>
      <c r="D11" s="81"/>
      <c r="E11" s="81"/>
      <c r="F11" s="83"/>
      <c r="G11" s="95" t="s">
        <v>118</v>
      </c>
      <c r="H11" s="62"/>
      <c r="I11" s="63"/>
      <c r="J11" s="57">
        <v>0</v>
      </c>
      <c r="K11" s="64"/>
      <c r="L11" s="65"/>
      <c r="M11" s="31"/>
      <c r="N11" s="31"/>
      <c r="O11" s="32"/>
      <c r="AA11" s="25"/>
    </row>
    <row r="12" spans="1:27">
      <c r="A12" s="67"/>
      <c r="B12" s="86"/>
      <c r="C12" s="87"/>
      <c r="G12" s="27"/>
      <c r="H12" s="28"/>
      <c r="I12" s="29"/>
      <c r="J12" s="59"/>
      <c r="K12" s="60"/>
      <c r="L12" s="66"/>
      <c r="M12" s="31"/>
      <c r="N12" s="31"/>
      <c r="O12" s="32"/>
      <c r="AA12" s="25"/>
    </row>
    <row r="13" spans="1:27">
      <c r="A13" s="67"/>
      <c r="B13" s="85">
        <v>7</v>
      </c>
      <c r="C13" s="85">
        <f>排位赛总计32!C26</f>
        <v>0</v>
      </c>
      <c r="G13" s="27"/>
      <c r="H13" s="28"/>
      <c r="I13" s="29"/>
      <c r="J13" s="61" t="str">
        <f>IF(G11=G14,0,IF(G11&gt;G14,G10,G15))</f>
        <v>杨  杨</v>
      </c>
      <c r="K13" s="62"/>
      <c r="L13" s="62"/>
      <c r="M13" s="31"/>
      <c r="N13" s="31"/>
      <c r="O13" s="32"/>
      <c r="AA13" s="25"/>
    </row>
    <row r="14" spans="1:27">
      <c r="A14" s="67"/>
      <c r="B14" s="86"/>
      <c r="C14" s="87"/>
      <c r="D14" s="80">
        <v>0</v>
      </c>
      <c r="E14" s="80" t="s">
        <v>21</v>
      </c>
      <c r="F14" s="82">
        <v>1</v>
      </c>
      <c r="G14" s="59">
        <v>5</v>
      </c>
      <c r="H14" s="60"/>
      <c r="I14" s="66"/>
      <c r="J14" s="57"/>
      <c r="K14" s="64"/>
      <c r="L14" s="64"/>
      <c r="M14" s="31"/>
      <c r="N14" s="31"/>
      <c r="O14" s="32"/>
      <c r="AA14" s="25"/>
    </row>
    <row r="15" spans="1:27">
      <c r="A15" s="67"/>
      <c r="B15" s="85">
        <v>8</v>
      </c>
      <c r="C15" s="85" t="str">
        <f>排位赛总计32!C10</f>
        <v>毛  毳（cui)</v>
      </c>
      <c r="D15" s="81"/>
      <c r="E15" s="81"/>
      <c r="F15" s="83"/>
      <c r="G15" s="57" t="str">
        <f>IF(D14=F14,0,IF(D14&gt;F14,C13,C15))</f>
        <v>毛  毳（cui)</v>
      </c>
      <c r="H15" s="58"/>
      <c r="I15" s="58"/>
      <c r="M15" s="31"/>
      <c r="N15" s="31"/>
      <c r="O15" s="32"/>
      <c r="P15" s="57" t="str">
        <f>IF(M9=M23,0,IF(M9&gt;M23,M7,M25))</f>
        <v>王  昆</v>
      </c>
      <c r="Q15" s="58"/>
      <c r="R15" s="58"/>
      <c r="AA15" s="25"/>
    </row>
    <row r="16" spans="1:27">
      <c r="A16" s="67"/>
      <c r="B16" s="86"/>
      <c r="C16" s="87"/>
      <c r="M16" s="31"/>
      <c r="N16" s="31"/>
      <c r="O16" s="32"/>
      <c r="P16" s="59"/>
      <c r="Q16" s="60"/>
      <c r="R16" s="60"/>
      <c r="AA16" s="25"/>
    </row>
    <row r="17" spans="1:27">
      <c r="A17" s="67" t="s">
        <v>24</v>
      </c>
      <c r="B17" s="85">
        <v>9</v>
      </c>
      <c r="C17" s="85" t="str">
        <f>排位赛总计32!C7</f>
        <v>滕  勇</v>
      </c>
      <c r="M17" s="31"/>
      <c r="N17" s="31"/>
      <c r="O17" s="32"/>
      <c r="P17" s="61">
        <v>7</v>
      </c>
      <c r="Q17" s="62"/>
      <c r="R17" s="63"/>
      <c r="AA17" s="25"/>
    </row>
    <row r="18" spans="1:27">
      <c r="A18" s="67"/>
      <c r="B18" s="86"/>
      <c r="C18" s="87"/>
      <c r="D18" s="80">
        <v>1</v>
      </c>
      <c r="E18" s="80" t="s">
        <v>21</v>
      </c>
      <c r="F18" s="82">
        <v>0</v>
      </c>
      <c r="G18" s="69" t="str">
        <f>IF(D18=F18,0,IF(D18&gt;F18,C17,C19))</f>
        <v>滕  勇</v>
      </c>
      <c r="H18" s="84"/>
      <c r="I18" s="84"/>
      <c r="M18" s="31"/>
      <c r="N18" s="31"/>
      <c r="O18" s="32"/>
      <c r="P18" s="57"/>
      <c r="Q18" s="64"/>
      <c r="R18" s="65"/>
      <c r="AA18" s="25"/>
    </row>
    <row r="19" spans="1:27">
      <c r="A19" s="67"/>
      <c r="B19" s="85">
        <v>10</v>
      </c>
      <c r="C19" s="85">
        <f>排位赛总计32!C29</f>
        <v>0</v>
      </c>
      <c r="D19" s="81"/>
      <c r="E19" s="81"/>
      <c r="F19" s="83"/>
      <c r="G19" s="61">
        <v>6</v>
      </c>
      <c r="H19" s="62"/>
      <c r="I19" s="63"/>
      <c r="J19" s="57" t="str">
        <f>IF(G19=G22,0,IF(G19&gt;G22,G18,G23))</f>
        <v>滕  勇</v>
      </c>
      <c r="K19" s="64"/>
      <c r="L19" s="64"/>
      <c r="M19" s="31"/>
      <c r="N19" s="31"/>
      <c r="O19" s="32"/>
      <c r="P19" s="31"/>
      <c r="Q19" s="31"/>
      <c r="R19" s="32"/>
      <c r="AA19" s="25"/>
    </row>
    <row r="20" spans="1:27">
      <c r="A20" s="67"/>
      <c r="B20" s="86"/>
      <c r="C20" s="87"/>
      <c r="G20" s="27"/>
      <c r="H20" s="28"/>
      <c r="I20" s="29"/>
      <c r="J20" s="59"/>
      <c r="K20" s="60"/>
      <c r="L20" s="60"/>
      <c r="M20" s="31"/>
      <c r="N20" s="31"/>
      <c r="O20" s="32"/>
      <c r="P20" s="31"/>
      <c r="Q20" s="31"/>
      <c r="R20" s="32"/>
      <c r="AA20" s="25"/>
    </row>
    <row r="21" spans="1:27">
      <c r="A21" s="67"/>
      <c r="B21" s="85">
        <v>11</v>
      </c>
      <c r="C21" s="85">
        <v>0</v>
      </c>
      <c r="G21" s="27"/>
      <c r="H21" s="28"/>
      <c r="I21" s="29"/>
      <c r="J21" s="61">
        <v>0</v>
      </c>
      <c r="K21" s="62"/>
      <c r="L21" s="63"/>
      <c r="M21" s="31"/>
      <c r="N21" s="31"/>
      <c r="O21" s="32"/>
      <c r="P21" s="31"/>
      <c r="Q21" s="31"/>
      <c r="R21" s="32"/>
      <c r="AA21" s="25"/>
    </row>
    <row r="22" spans="1:27">
      <c r="A22" s="67"/>
      <c r="B22" s="86"/>
      <c r="C22" s="87"/>
      <c r="D22" s="80">
        <v>0</v>
      </c>
      <c r="E22" s="80" t="s">
        <v>21</v>
      </c>
      <c r="F22" s="82">
        <v>1</v>
      </c>
      <c r="G22" s="59">
        <v>2</v>
      </c>
      <c r="H22" s="60"/>
      <c r="I22" s="66"/>
      <c r="J22" s="57"/>
      <c r="K22" s="64"/>
      <c r="L22" s="65"/>
      <c r="M22" s="31"/>
      <c r="N22" s="31"/>
      <c r="O22" s="32"/>
      <c r="P22" s="31"/>
      <c r="Q22" s="31"/>
      <c r="R22" s="32"/>
      <c r="AA22" s="25"/>
    </row>
    <row r="23" spans="1:27">
      <c r="A23" s="67"/>
      <c r="B23" s="85">
        <v>12</v>
      </c>
      <c r="C23" s="85" t="str">
        <f>排位赛总计32!C14</f>
        <v>唐陈冰（女）</v>
      </c>
      <c r="D23" s="81"/>
      <c r="E23" s="81"/>
      <c r="F23" s="83"/>
      <c r="G23" s="57" t="str">
        <f>IF(D22=F22,0,IF(D22&gt;F22,C21,C23))</f>
        <v>唐陈冰（女）</v>
      </c>
      <c r="H23" s="58"/>
      <c r="I23" s="58"/>
      <c r="J23" s="27"/>
      <c r="K23" s="28"/>
      <c r="L23" s="29"/>
      <c r="M23" s="57">
        <v>1</v>
      </c>
      <c r="N23" s="64"/>
      <c r="O23" s="65"/>
      <c r="P23" s="31"/>
      <c r="Q23" s="31"/>
      <c r="R23" s="32"/>
      <c r="AA23" s="25"/>
    </row>
    <row r="24" spans="1:27">
      <c r="A24" s="67"/>
      <c r="B24" s="86"/>
      <c r="C24" s="87"/>
      <c r="J24" s="27"/>
      <c r="K24" s="28"/>
      <c r="L24" s="29"/>
      <c r="M24" s="59"/>
      <c r="N24" s="60"/>
      <c r="O24" s="66"/>
      <c r="P24" s="31"/>
      <c r="Q24" s="31"/>
      <c r="R24" s="32"/>
      <c r="AA24" s="25"/>
    </row>
    <row r="25" spans="1:27">
      <c r="A25" s="67" t="s">
        <v>25</v>
      </c>
      <c r="B25" s="85">
        <v>13</v>
      </c>
      <c r="C25" s="85" t="str">
        <f>排位赛总计32!C15</f>
        <v>李徐亮</v>
      </c>
      <c r="J25" s="27"/>
      <c r="K25" s="28"/>
      <c r="L25" s="29"/>
      <c r="M25" s="61" t="str">
        <f>IF(J21=J27,0,IF(J21&gt;J27,J19,J29))</f>
        <v>王  威</v>
      </c>
      <c r="N25" s="62"/>
      <c r="O25" s="62"/>
      <c r="P25" s="31"/>
      <c r="Q25" s="31"/>
      <c r="R25" s="32"/>
      <c r="AA25" s="25"/>
    </row>
    <row r="26" spans="1:27">
      <c r="A26" s="67"/>
      <c r="B26" s="86"/>
      <c r="C26" s="87"/>
      <c r="D26" s="80">
        <v>6</v>
      </c>
      <c r="E26" s="80" t="s">
        <v>21</v>
      </c>
      <c r="F26" s="82">
        <v>2</v>
      </c>
      <c r="G26" s="69" t="str">
        <f>IF(D26=F26,0,IF(D26&gt;F26,C25,C27))</f>
        <v>李徐亮</v>
      </c>
      <c r="H26" s="84"/>
      <c r="I26" s="84"/>
      <c r="J26" s="27"/>
      <c r="K26" s="28"/>
      <c r="L26" s="29"/>
      <c r="M26" s="57"/>
      <c r="N26" s="58"/>
      <c r="O26" s="58"/>
      <c r="P26" s="31"/>
      <c r="Q26" s="31"/>
      <c r="R26" s="32"/>
      <c r="AA26" s="25"/>
    </row>
    <row r="27" spans="1:27">
      <c r="A27" s="67"/>
      <c r="B27" s="85">
        <v>14</v>
      </c>
      <c r="C27" s="85" t="str">
        <f>排位赛总计32!C22</f>
        <v>李  雄</v>
      </c>
      <c r="D27" s="81"/>
      <c r="E27" s="81"/>
      <c r="F27" s="83"/>
      <c r="G27" s="61">
        <v>0</v>
      </c>
      <c r="H27" s="62"/>
      <c r="I27" s="63"/>
      <c r="J27" s="57">
        <v>6</v>
      </c>
      <c r="K27" s="64"/>
      <c r="L27" s="65"/>
      <c r="P27" s="31"/>
      <c r="Q27" s="31"/>
      <c r="R27" s="32"/>
      <c r="AA27" s="25"/>
    </row>
    <row r="28" spans="1:27">
      <c r="A28" s="67"/>
      <c r="B28" s="86"/>
      <c r="C28" s="87"/>
      <c r="G28" s="27"/>
      <c r="H28" s="28"/>
      <c r="I28" s="29"/>
      <c r="J28" s="59"/>
      <c r="K28" s="60"/>
      <c r="L28" s="66"/>
      <c r="P28" s="31"/>
      <c r="Q28" s="31"/>
      <c r="R28" s="32"/>
      <c r="X28" s="67" t="s">
        <v>32</v>
      </c>
      <c r="Y28" s="102" t="str">
        <f>IF(V30=V32,0,IF(V30&gt;V32,U30,U32))</f>
        <v>王  昆</v>
      </c>
      <c r="Z28" s="102"/>
      <c r="AA28" s="25"/>
    </row>
    <row r="29" spans="1:27">
      <c r="A29" s="67"/>
      <c r="B29" s="85">
        <v>15</v>
      </c>
      <c r="C29" s="85">
        <f>排位赛总计32!C30</f>
        <v>0</v>
      </c>
      <c r="G29" s="27"/>
      <c r="H29" s="28"/>
      <c r="I29" s="29"/>
      <c r="J29" s="61" t="str">
        <f>IF(G27=G30,0,IF(G27&gt;G30,G26,G31))</f>
        <v>王  威</v>
      </c>
      <c r="K29" s="62"/>
      <c r="L29" s="62"/>
      <c r="P29" s="31"/>
      <c r="Q29" s="31"/>
      <c r="R29" s="32"/>
      <c r="X29" s="67"/>
      <c r="Y29" s="102"/>
      <c r="Z29" s="102"/>
      <c r="AA29" s="25"/>
    </row>
    <row r="30" spans="1:27">
      <c r="A30" s="67"/>
      <c r="B30" s="86"/>
      <c r="C30" s="87"/>
      <c r="D30" s="80">
        <v>0</v>
      </c>
      <c r="E30" s="80" t="s">
        <v>21</v>
      </c>
      <c r="F30" s="82">
        <v>1</v>
      </c>
      <c r="G30" s="59">
        <v>6</v>
      </c>
      <c r="H30" s="60"/>
      <c r="I30" s="66"/>
      <c r="J30" s="57"/>
      <c r="K30" s="64"/>
      <c r="L30" s="64"/>
      <c r="P30" s="31"/>
      <c r="Q30" s="31"/>
      <c r="R30" s="32"/>
      <c r="T30" s="68" t="s">
        <v>30</v>
      </c>
      <c r="U30" s="67" t="str">
        <f>IF(M9=M23,0,IF(M9&gt;M23,M7,M25))</f>
        <v>王  昆</v>
      </c>
      <c r="V30" s="67">
        <v>7</v>
      </c>
      <c r="X30" s="67"/>
      <c r="Y30" s="102"/>
      <c r="Z30" s="102"/>
      <c r="AA30" s="25"/>
    </row>
    <row r="31" spans="1:27">
      <c r="A31" s="67"/>
      <c r="B31" s="85">
        <v>16</v>
      </c>
      <c r="C31" s="85" t="str">
        <f>排位赛总计32!C6</f>
        <v>王  威</v>
      </c>
      <c r="D31" s="81"/>
      <c r="E31" s="81"/>
      <c r="F31" s="83"/>
      <c r="G31" s="57" t="str">
        <f>IF(D30=F30,0,IF(D30&gt;F30,C29,C31))</f>
        <v>王  威</v>
      </c>
      <c r="H31" s="58"/>
      <c r="I31" s="58"/>
      <c r="P31" s="31"/>
      <c r="Q31" s="31"/>
      <c r="R31" s="32"/>
      <c r="T31" s="69"/>
      <c r="U31" s="67"/>
      <c r="V31" s="67"/>
      <c r="X31" s="67"/>
      <c r="Y31" s="102"/>
      <c r="Z31" s="102"/>
      <c r="AA31" s="25"/>
    </row>
    <row r="32" spans="1:27">
      <c r="A32" s="67"/>
      <c r="B32" s="86"/>
      <c r="C32" s="87"/>
      <c r="F32" s="26" t="s">
        <v>117</v>
      </c>
      <c r="P32" s="31"/>
      <c r="Q32" s="31"/>
      <c r="R32" s="32"/>
      <c r="T32" s="69"/>
      <c r="U32" s="67" t="str">
        <f>IF(M41=M55,0,IF(M41&gt;M55,M39,M57))</f>
        <v>朱  佳</v>
      </c>
      <c r="V32" s="67">
        <v>3</v>
      </c>
      <c r="W32" s="33"/>
      <c r="X32" s="67" t="s">
        <v>33</v>
      </c>
      <c r="Y32" s="102" t="s">
        <v>120</v>
      </c>
      <c r="Z32" s="102"/>
      <c r="AA32" s="25"/>
    </row>
    <row r="33" spans="1:27">
      <c r="A33" s="67" t="s">
        <v>26</v>
      </c>
      <c r="B33" s="85">
        <v>17</v>
      </c>
      <c r="C33" s="85" t="str">
        <f>排位赛总计32!C5</f>
        <v>玛苏脑日布</v>
      </c>
      <c r="M33" s="34"/>
      <c r="N33" s="34"/>
      <c r="O33" s="34"/>
      <c r="P33" s="31"/>
      <c r="Q33" s="31"/>
      <c r="R33" s="32"/>
      <c r="T33" s="70"/>
      <c r="U33" s="67"/>
      <c r="V33" s="67"/>
      <c r="W33" s="35"/>
      <c r="X33" s="67"/>
      <c r="Y33" s="102"/>
      <c r="Z33" s="102"/>
      <c r="AA33" s="25"/>
    </row>
    <row r="34" spans="1:27">
      <c r="A34" s="67"/>
      <c r="B34" s="86"/>
      <c r="C34" s="87"/>
      <c r="D34" s="80">
        <v>1</v>
      </c>
      <c r="E34" s="80" t="s">
        <v>21</v>
      </c>
      <c r="F34" s="82">
        <v>0</v>
      </c>
      <c r="G34" s="69" t="str">
        <f>IF(D34=F34,0,IF(D34&gt;F34,C33,C35))</f>
        <v>玛苏脑日布</v>
      </c>
      <c r="H34" s="84"/>
      <c r="I34" s="84"/>
      <c r="M34" s="34"/>
      <c r="N34" s="34"/>
      <c r="O34" s="34"/>
      <c r="P34" s="31"/>
      <c r="Q34" s="31"/>
      <c r="R34" s="32"/>
      <c r="S34" s="36"/>
      <c r="T34" s="69" t="s">
        <v>31</v>
      </c>
      <c r="U34" s="67" t="str">
        <f>IF(M9=M23,0,IF(M9&lt;M23,M7,M25))</f>
        <v>王  威</v>
      </c>
      <c r="V34" s="67">
        <v>6</v>
      </c>
      <c r="X34" s="67"/>
      <c r="Y34" s="102"/>
      <c r="Z34" s="102"/>
      <c r="AA34" s="25"/>
    </row>
    <row r="35" spans="1:27">
      <c r="A35" s="67"/>
      <c r="B35" s="85">
        <v>18</v>
      </c>
      <c r="C35" s="85">
        <f>排位赛总计32!C31</f>
        <v>0</v>
      </c>
      <c r="D35" s="81"/>
      <c r="E35" s="81"/>
      <c r="F35" s="83"/>
      <c r="G35" s="61">
        <v>6</v>
      </c>
      <c r="H35" s="62"/>
      <c r="I35" s="63"/>
      <c r="J35" s="57" t="str">
        <f>IF(G35=G38,0,IF(G35&gt;G38,G34,G39))</f>
        <v>玛苏脑日布</v>
      </c>
      <c r="K35" s="64"/>
      <c r="L35" s="64"/>
      <c r="M35" s="34"/>
      <c r="N35" s="34"/>
      <c r="O35" s="34"/>
      <c r="P35" s="31"/>
      <c r="Q35" s="31"/>
      <c r="R35" s="32"/>
      <c r="S35" s="33"/>
      <c r="T35" s="69"/>
      <c r="U35" s="67"/>
      <c r="V35" s="67"/>
      <c r="X35" s="67"/>
      <c r="Y35" s="102"/>
      <c r="Z35" s="102"/>
      <c r="AA35" s="25"/>
    </row>
    <row r="36" spans="1:27">
      <c r="A36" s="67"/>
      <c r="B36" s="86"/>
      <c r="C36" s="87"/>
      <c r="G36" s="27"/>
      <c r="H36" s="28"/>
      <c r="I36" s="29"/>
      <c r="J36" s="59"/>
      <c r="K36" s="60"/>
      <c r="L36" s="60"/>
      <c r="M36" s="34"/>
      <c r="N36" s="34"/>
      <c r="O36" s="34"/>
      <c r="P36" s="31"/>
      <c r="Q36" s="31"/>
      <c r="R36" s="32"/>
      <c r="S36" s="33"/>
      <c r="T36" s="69"/>
      <c r="U36" s="67" t="str">
        <f>IF(M41=M55,0,IF(M41&lt;M55,M39,M57))</f>
        <v>玛苏脑日布</v>
      </c>
      <c r="V36" s="67">
        <v>0</v>
      </c>
      <c r="X36" s="67" t="s">
        <v>34</v>
      </c>
      <c r="Y36" s="67" t="str">
        <f>IF(V34=V36,0,IF(V34&gt;V36,U34,U36))</f>
        <v>王  威</v>
      </c>
      <c r="Z36" s="67"/>
      <c r="AA36" s="25"/>
    </row>
    <row r="37" spans="1:27">
      <c r="A37" s="67"/>
      <c r="B37" s="85">
        <v>19</v>
      </c>
      <c r="C37" s="85" t="str">
        <f>排位赛总计32!C21</f>
        <v>于坤朋</v>
      </c>
      <c r="G37" s="27"/>
      <c r="H37" s="28"/>
      <c r="I37" s="29"/>
      <c r="J37" s="61">
        <v>7</v>
      </c>
      <c r="K37" s="62"/>
      <c r="L37" s="63"/>
      <c r="M37" s="34"/>
      <c r="N37" s="34"/>
      <c r="O37" s="34"/>
      <c r="P37" s="31"/>
      <c r="Q37" s="31"/>
      <c r="R37" s="32"/>
      <c r="S37" s="33"/>
      <c r="T37" s="70"/>
      <c r="U37" s="67"/>
      <c r="V37" s="67"/>
      <c r="X37" s="67"/>
      <c r="Y37" s="67"/>
      <c r="Z37" s="67"/>
      <c r="AA37" s="25"/>
    </row>
    <row r="38" spans="1:27">
      <c r="A38" s="67"/>
      <c r="B38" s="86"/>
      <c r="C38" s="87"/>
      <c r="D38" s="91">
        <v>2</v>
      </c>
      <c r="E38" s="91" t="s">
        <v>21</v>
      </c>
      <c r="F38" s="93">
        <v>6</v>
      </c>
      <c r="G38" s="59">
        <v>0</v>
      </c>
      <c r="H38" s="60"/>
      <c r="I38" s="66"/>
      <c r="J38" s="57"/>
      <c r="K38" s="64"/>
      <c r="L38" s="65"/>
      <c r="M38" s="34"/>
      <c r="N38" s="34"/>
      <c r="O38" s="34"/>
      <c r="P38" s="31"/>
      <c r="Q38" s="31"/>
      <c r="R38" s="32"/>
      <c r="X38" s="67"/>
      <c r="Y38" s="67"/>
      <c r="Z38" s="67"/>
      <c r="AA38" s="25"/>
    </row>
    <row r="39" spans="1:27">
      <c r="A39" s="67"/>
      <c r="B39" s="85">
        <v>20</v>
      </c>
      <c r="C39" s="85" t="str">
        <f>排位赛总计32!C16</f>
        <v>倪祺伟</v>
      </c>
      <c r="D39" s="92"/>
      <c r="E39" s="92"/>
      <c r="F39" s="94"/>
      <c r="G39" s="57" t="str">
        <f>IF(D38=F38,0,IF(D38&gt;F38,C37,C39))</f>
        <v>倪祺伟</v>
      </c>
      <c r="H39" s="58"/>
      <c r="I39" s="58"/>
      <c r="J39" s="27"/>
      <c r="K39" s="28"/>
      <c r="L39" s="29"/>
      <c r="M39" s="71" t="str">
        <f>IF(J37=J43,0,IF(J37&gt;J43,J35,J45))</f>
        <v>玛苏脑日布</v>
      </c>
      <c r="N39" s="72"/>
      <c r="O39" s="72"/>
      <c r="P39" s="31"/>
      <c r="Q39" s="31"/>
      <c r="R39" s="32"/>
      <c r="X39" s="67"/>
      <c r="Y39" s="67"/>
      <c r="Z39" s="67"/>
      <c r="AA39" s="25"/>
    </row>
    <row r="40" spans="1:27">
      <c r="A40" s="67"/>
      <c r="B40" s="86"/>
      <c r="C40" s="87"/>
      <c r="J40" s="27"/>
      <c r="K40" s="28"/>
      <c r="L40" s="29"/>
      <c r="M40" s="73"/>
      <c r="N40" s="74"/>
      <c r="O40" s="74"/>
      <c r="P40" s="31"/>
      <c r="Q40" s="31"/>
      <c r="R40" s="32"/>
      <c r="AA40" s="25"/>
    </row>
    <row r="41" spans="1:27">
      <c r="A41" s="67" t="s">
        <v>27</v>
      </c>
      <c r="B41" s="85">
        <v>21</v>
      </c>
      <c r="C41" s="85" t="str">
        <f>排位赛总计32!C13</f>
        <v>周  筠</v>
      </c>
      <c r="J41" s="27"/>
      <c r="K41" s="28"/>
      <c r="L41" s="29"/>
      <c r="M41" s="75">
        <v>2</v>
      </c>
      <c r="N41" s="76"/>
      <c r="O41" s="77"/>
      <c r="P41" s="31"/>
      <c r="Q41" s="31"/>
      <c r="R41" s="32"/>
      <c r="AA41" s="25"/>
    </row>
    <row r="42" spans="1:27">
      <c r="A42" s="67"/>
      <c r="B42" s="86"/>
      <c r="C42" s="87"/>
      <c r="D42" s="80">
        <v>1</v>
      </c>
      <c r="E42" s="80" t="s">
        <v>21</v>
      </c>
      <c r="F42" s="82">
        <v>0</v>
      </c>
      <c r="G42" s="69" t="str">
        <f>IF(D42=F42,0,IF(D42&gt;F42,C41,C43))</f>
        <v>周  筠</v>
      </c>
      <c r="H42" s="84"/>
      <c r="I42" s="84"/>
      <c r="J42" s="27"/>
      <c r="K42" s="28"/>
      <c r="L42" s="29"/>
      <c r="M42" s="71"/>
      <c r="N42" s="72"/>
      <c r="O42" s="78"/>
      <c r="P42" s="31"/>
      <c r="Q42" s="31"/>
      <c r="R42" s="32"/>
      <c r="AA42" s="25"/>
    </row>
    <row r="43" spans="1:27">
      <c r="A43" s="67"/>
      <c r="B43" s="85">
        <v>22</v>
      </c>
      <c r="C43" s="85">
        <f>排位赛总计32!C23</f>
        <v>0</v>
      </c>
      <c r="D43" s="81"/>
      <c r="E43" s="81"/>
      <c r="F43" s="83"/>
      <c r="G43" s="61">
        <v>2</v>
      </c>
      <c r="H43" s="62"/>
      <c r="I43" s="63"/>
      <c r="J43" s="57">
        <v>1</v>
      </c>
      <c r="K43" s="64"/>
      <c r="L43" s="65"/>
      <c r="M43" s="34"/>
      <c r="N43" s="34"/>
      <c r="O43" s="37"/>
      <c r="P43" s="31"/>
      <c r="Q43" s="31"/>
      <c r="R43" s="32"/>
      <c r="AA43" s="25"/>
    </row>
    <row r="44" spans="1:27">
      <c r="A44" s="67"/>
      <c r="B44" s="86"/>
      <c r="C44" s="87"/>
      <c r="G44" s="27"/>
      <c r="H44" s="28"/>
      <c r="I44" s="29"/>
      <c r="J44" s="59"/>
      <c r="K44" s="60"/>
      <c r="L44" s="66"/>
      <c r="M44" s="34"/>
      <c r="N44" s="34"/>
      <c r="O44" s="37"/>
      <c r="P44" s="31"/>
      <c r="Q44" s="31"/>
      <c r="R44" s="32"/>
      <c r="AA44" s="25"/>
    </row>
    <row r="45" spans="1:27">
      <c r="A45" s="67"/>
      <c r="B45" s="85">
        <v>23</v>
      </c>
      <c r="C45" s="85">
        <f>排位赛总计32!C28</f>
        <v>0</v>
      </c>
      <c r="G45" s="27"/>
      <c r="H45" s="28"/>
      <c r="I45" s="29"/>
      <c r="J45" s="61" t="str">
        <f>IF(G43=G46,0,IF(G43&gt;G46,G42,G47))</f>
        <v>朱子贤</v>
      </c>
      <c r="K45" s="62"/>
      <c r="L45" s="62"/>
      <c r="M45" s="34"/>
      <c r="N45" s="34"/>
      <c r="O45" s="37"/>
      <c r="P45" s="31"/>
      <c r="Q45" s="31"/>
      <c r="R45" s="32"/>
      <c r="AA45" s="25"/>
    </row>
    <row r="46" spans="1:27">
      <c r="A46" s="67"/>
      <c r="B46" s="86"/>
      <c r="C46" s="87"/>
      <c r="D46" s="80">
        <v>0</v>
      </c>
      <c r="E46" s="80" t="s">
        <v>21</v>
      </c>
      <c r="F46" s="82">
        <v>1</v>
      </c>
      <c r="G46" s="59">
        <v>6</v>
      </c>
      <c r="H46" s="60"/>
      <c r="I46" s="66"/>
      <c r="J46" s="57"/>
      <c r="K46" s="64"/>
      <c r="L46" s="64"/>
      <c r="M46" s="34"/>
      <c r="N46" s="34"/>
      <c r="O46" s="37"/>
      <c r="P46" s="31"/>
      <c r="Q46" s="31"/>
      <c r="R46" s="32"/>
      <c r="AA46" s="25"/>
    </row>
    <row r="47" spans="1:27">
      <c r="A47" s="67"/>
      <c r="B47" s="85">
        <v>24</v>
      </c>
      <c r="C47" s="85" t="str">
        <f>排位赛总计32!C8</f>
        <v>朱子贤</v>
      </c>
      <c r="D47" s="81"/>
      <c r="E47" s="81"/>
      <c r="F47" s="83"/>
      <c r="G47" s="57" t="str">
        <f>IF(D46=F46,0,IF(D46&gt;F46,C45,C47))</f>
        <v>朱子贤</v>
      </c>
      <c r="H47" s="58"/>
      <c r="I47" s="58"/>
      <c r="M47" s="34"/>
      <c r="N47" s="34"/>
      <c r="O47" s="37"/>
      <c r="P47" s="57">
        <v>3</v>
      </c>
      <c r="Q47" s="64"/>
      <c r="R47" s="65"/>
      <c r="AA47" s="25"/>
    </row>
    <row r="48" spans="1:27">
      <c r="A48" s="67"/>
      <c r="B48" s="86"/>
      <c r="C48" s="87"/>
      <c r="M48" s="34"/>
      <c r="N48" s="34"/>
      <c r="O48" s="37"/>
      <c r="P48" s="59"/>
      <c r="Q48" s="60"/>
      <c r="R48" s="66"/>
      <c r="AA48" s="25"/>
    </row>
    <row r="49" spans="1:27">
      <c r="A49" s="67" t="s">
        <v>28</v>
      </c>
      <c r="B49" s="85">
        <v>25</v>
      </c>
      <c r="C49" s="85" t="str">
        <f>排位赛总计32!C9</f>
        <v>邵子龙</v>
      </c>
      <c r="M49" s="34"/>
      <c r="N49" s="34"/>
      <c r="O49" s="37"/>
      <c r="P49" s="61" t="str">
        <f>IF(M41=M55,0,IF(M41&gt;M55,M39,M57))</f>
        <v>朱  佳</v>
      </c>
      <c r="Q49" s="62"/>
      <c r="R49" s="62"/>
      <c r="AA49" s="25"/>
    </row>
    <row r="50" spans="1:27">
      <c r="A50" s="67"/>
      <c r="B50" s="86"/>
      <c r="C50" s="87"/>
      <c r="D50" s="80">
        <v>1</v>
      </c>
      <c r="E50" s="80" t="s">
        <v>21</v>
      </c>
      <c r="F50" s="82">
        <v>0</v>
      </c>
      <c r="G50" s="69" t="str">
        <f>IF(D50=F50,0,IF(D50&gt;F50,C49,C51))</f>
        <v>邵子龙</v>
      </c>
      <c r="H50" s="84"/>
      <c r="I50" s="84"/>
      <c r="M50" s="34"/>
      <c r="N50" s="34"/>
      <c r="O50" s="37"/>
      <c r="P50" s="57"/>
      <c r="Q50" s="58"/>
      <c r="R50" s="58"/>
      <c r="AA50" s="25"/>
    </row>
    <row r="51" spans="1:27">
      <c r="A51" s="67"/>
      <c r="B51" s="85">
        <v>26</v>
      </c>
      <c r="C51" s="85">
        <f>排位赛总计32!C27</f>
        <v>0</v>
      </c>
      <c r="D51" s="81"/>
      <c r="E51" s="81"/>
      <c r="F51" s="83"/>
      <c r="G51" s="61">
        <v>5</v>
      </c>
      <c r="H51" s="62"/>
      <c r="I51" s="63"/>
      <c r="J51" s="57" t="s">
        <v>50</v>
      </c>
      <c r="K51" s="64"/>
      <c r="L51" s="64"/>
      <c r="M51" s="34"/>
      <c r="N51" s="34"/>
      <c r="O51" s="37"/>
      <c r="AA51" s="25"/>
    </row>
    <row r="52" spans="1:27">
      <c r="A52" s="67"/>
      <c r="B52" s="86"/>
      <c r="C52" s="87"/>
      <c r="G52" s="27"/>
      <c r="H52" s="28"/>
      <c r="I52" s="29"/>
      <c r="J52" s="59"/>
      <c r="K52" s="60"/>
      <c r="L52" s="60"/>
      <c r="M52" s="34"/>
      <c r="N52" s="34"/>
      <c r="O52" s="37"/>
      <c r="AA52" s="25"/>
    </row>
    <row r="53" spans="1:27">
      <c r="A53" s="67"/>
      <c r="B53" s="85">
        <v>27</v>
      </c>
      <c r="C53" s="85">
        <v>0</v>
      </c>
      <c r="G53" s="27"/>
      <c r="H53" s="28"/>
      <c r="I53" s="29"/>
      <c r="J53" s="61">
        <v>2</v>
      </c>
      <c r="K53" s="62"/>
      <c r="L53" s="63"/>
      <c r="M53" s="34"/>
      <c r="N53" s="34"/>
      <c r="O53" s="37"/>
      <c r="AA53" s="25"/>
    </row>
    <row r="54" spans="1:27">
      <c r="A54" s="67"/>
      <c r="B54" s="86"/>
      <c r="C54" s="87"/>
      <c r="D54" s="80">
        <v>0</v>
      </c>
      <c r="E54" s="80" t="s">
        <v>21</v>
      </c>
      <c r="F54" s="82">
        <v>1</v>
      </c>
      <c r="G54" s="88" t="s">
        <v>119</v>
      </c>
      <c r="H54" s="89"/>
      <c r="I54" s="90"/>
      <c r="J54" s="57"/>
      <c r="K54" s="64"/>
      <c r="L54" s="65"/>
      <c r="M54" s="34"/>
      <c r="N54" s="34"/>
      <c r="O54" s="37"/>
      <c r="AA54" s="25"/>
    </row>
    <row r="55" spans="1:27">
      <c r="A55" s="67"/>
      <c r="B55" s="85">
        <v>28</v>
      </c>
      <c r="C55" s="85" t="str">
        <f>排位赛总计32!C12</f>
        <v>修立业</v>
      </c>
      <c r="D55" s="81"/>
      <c r="E55" s="81"/>
      <c r="F55" s="83"/>
      <c r="G55" s="57" t="s">
        <v>116</v>
      </c>
      <c r="H55" s="58"/>
      <c r="I55" s="58"/>
      <c r="J55" s="27"/>
      <c r="K55" s="28"/>
      <c r="L55" s="29"/>
      <c r="M55" s="71">
        <v>4</v>
      </c>
      <c r="N55" s="72"/>
      <c r="O55" s="78"/>
      <c r="AA55" s="25"/>
    </row>
    <row r="56" spans="1:27">
      <c r="A56" s="67"/>
      <c r="B56" s="86"/>
      <c r="C56" s="87"/>
      <c r="J56" s="27"/>
      <c r="K56" s="28"/>
      <c r="L56" s="29"/>
      <c r="M56" s="73"/>
      <c r="N56" s="74"/>
      <c r="O56" s="79"/>
      <c r="AA56" s="25"/>
    </row>
    <row r="57" spans="1:27">
      <c r="A57" s="67" t="s">
        <v>29</v>
      </c>
      <c r="B57" s="85">
        <v>29</v>
      </c>
      <c r="C57" s="85" t="str">
        <f>排位赛总计32!C17</f>
        <v>魏君毅</v>
      </c>
      <c r="J57" s="27"/>
      <c r="K57" s="28"/>
      <c r="L57" s="29"/>
      <c r="M57" s="75" t="str">
        <f>IF(J53=J59,0,IF(J53&gt;J59,J51,J61))</f>
        <v>朱  佳</v>
      </c>
      <c r="N57" s="76"/>
      <c r="O57" s="76"/>
      <c r="AA57" s="25"/>
    </row>
    <row r="58" spans="1:27">
      <c r="A58" s="67"/>
      <c r="B58" s="86"/>
      <c r="C58" s="87"/>
      <c r="D58" s="80">
        <v>6</v>
      </c>
      <c r="E58" s="80" t="s">
        <v>21</v>
      </c>
      <c r="F58" s="82">
        <v>4</v>
      </c>
      <c r="G58" s="69" t="str">
        <f>IF(D58=F58,0,IF(D58&gt;F58,C57,C59))</f>
        <v>魏君毅</v>
      </c>
      <c r="H58" s="84"/>
      <c r="I58" s="84"/>
      <c r="J58" s="27"/>
      <c r="K58" s="28"/>
      <c r="L58" s="29"/>
      <c r="M58" s="71"/>
      <c r="N58" s="72"/>
      <c r="O58" s="72"/>
      <c r="AA58" s="25"/>
    </row>
    <row r="59" spans="1:27">
      <c r="A59" s="67"/>
      <c r="B59" s="85">
        <v>30</v>
      </c>
      <c r="C59" s="85" t="str">
        <f>排位赛总计32!C20</f>
        <v>王  昊</v>
      </c>
      <c r="D59" s="81"/>
      <c r="E59" s="81"/>
      <c r="F59" s="83"/>
      <c r="G59" s="61">
        <v>0</v>
      </c>
      <c r="H59" s="62"/>
      <c r="I59" s="63"/>
      <c r="J59" s="57">
        <v>6</v>
      </c>
      <c r="K59" s="64"/>
      <c r="L59" s="65"/>
      <c r="M59" s="34"/>
      <c r="N59" s="34"/>
      <c r="O59" s="34"/>
      <c r="AA59" s="25"/>
    </row>
    <row r="60" spans="1:27">
      <c r="A60" s="67"/>
      <c r="B60" s="86"/>
      <c r="C60" s="87"/>
      <c r="G60" s="27"/>
      <c r="H60" s="28"/>
      <c r="I60" s="29"/>
      <c r="J60" s="59"/>
      <c r="K60" s="60"/>
      <c r="L60" s="66"/>
      <c r="M60" s="34"/>
      <c r="N60" s="34"/>
      <c r="O60" s="34"/>
      <c r="AA60" s="25"/>
    </row>
    <row r="61" spans="1:27">
      <c r="A61" s="67"/>
      <c r="B61" s="85">
        <v>31</v>
      </c>
      <c r="C61" s="85">
        <f>排位赛总计32!C32</f>
        <v>0</v>
      </c>
      <c r="G61" s="27"/>
      <c r="H61" s="28"/>
      <c r="I61" s="29"/>
      <c r="J61" s="61" t="str">
        <f>IF(G59=G62,0,IF(G59&gt;G62,G58,G63))</f>
        <v>朱  佳</v>
      </c>
      <c r="K61" s="62"/>
      <c r="L61" s="62"/>
      <c r="M61" s="34"/>
      <c r="N61" s="34"/>
      <c r="O61" s="34"/>
      <c r="AA61" s="25"/>
    </row>
    <row r="62" spans="1:27">
      <c r="A62" s="67"/>
      <c r="B62" s="86"/>
      <c r="C62" s="87"/>
      <c r="D62" s="80">
        <v>0</v>
      </c>
      <c r="E62" s="80" t="s">
        <v>21</v>
      </c>
      <c r="F62" s="82">
        <v>1</v>
      </c>
      <c r="G62" s="59">
        <v>6</v>
      </c>
      <c r="H62" s="60"/>
      <c r="I62" s="66"/>
      <c r="J62" s="57"/>
      <c r="K62" s="64"/>
      <c r="L62" s="64"/>
      <c r="M62" s="34"/>
      <c r="N62" s="34"/>
      <c r="O62" s="34"/>
      <c r="AA62" s="25"/>
    </row>
    <row r="63" spans="1:27">
      <c r="A63" s="67"/>
      <c r="B63" s="85">
        <v>32</v>
      </c>
      <c r="C63" s="85" t="str">
        <f>排位赛总计32!C4</f>
        <v>朱  佳</v>
      </c>
      <c r="D63" s="81"/>
      <c r="E63" s="81"/>
      <c r="F63" s="83"/>
      <c r="G63" s="57" t="str">
        <f>IF(D62=F62,0,IF(D62&gt;F62,C61,C63))</f>
        <v>朱  佳</v>
      </c>
      <c r="H63" s="58"/>
      <c r="I63" s="58"/>
      <c r="M63" s="34"/>
      <c r="N63" s="34"/>
      <c r="O63" s="34"/>
      <c r="AA63" s="25"/>
    </row>
    <row r="64" spans="1:27">
      <c r="A64" s="67"/>
      <c r="B64" s="86"/>
      <c r="C64" s="87"/>
      <c r="M64" s="34"/>
      <c r="N64" s="34"/>
      <c r="O64" s="34"/>
      <c r="AA64" s="25"/>
    </row>
    <row r="65" spans="27:27">
      <c r="AA65" s="25"/>
    </row>
    <row r="66" spans="27:27">
      <c r="AA66" s="25"/>
    </row>
    <row r="67" spans="27:27">
      <c r="AA67" s="25"/>
    </row>
  </sheetData>
  <mergeCells count="196">
    <mergeCell ref="A1:A8"/>
    <mergeCell ref="D2:D3"/>
    <mergeCell ref="E2:E3"/>
    <mergeCell ref="F2:F3"/>
    <mergeCell ref="D6:D7"/>
    <mergeCell ref="E6:E7"/>
    <mergeCell ref="F6:F7"/>
    <mergeCell ref="B13:B14"/>
    <mergeCell ref="B15:B16"/>
    <mergeCell ref="C1:C2"/>
    <mergeCell ref="C3:C4"/>
    <mergeCell ref="C5:C6"/>
    <mergeCell ref="C7:C8"/>
    <mergeCell ref="C9:C10"/>
    <mergeCell ref="C11:C12"/>
    <mergeCell ref="C13:C14"/>
    <mergeCell ref="C15:C16"/>
    <mergeCell ref="B1:B2"/>
    <mergeCell ref="B3:B4"/>
    <mergeCell ref="B5:B6"/>
    <mergeCell ref="B7:B8"/>
    <mergeCell ref="G2:I2"/>
    <mergeCell ref="G3:I3"/>
    <mergeCell ref="G6:I6"/>
    <mergeCell ref="G7:I7"/>
    <mergeCell ref="B9:B10"/>
    <mergeCell ref="B11:B12"/>
    <mergeCell ref="D10:D11"/>
    <mergeCell ref="E10:E11"/>
    <mergeCell ref="F10:F11"/>
    <mergeCell ref="G10:I10"/>
    <mergeCell ref="D22:D23"/>
    <mergeCell ref="E22:E23"/>
    <mergeCell ref="F22:F23"/>
    <mergeCell ref="G22:I22"/>
    <mergeCell ref="G23:I23"/>
    <mergeCell ref="A9:A16"/>
    <mergeCell ref="B17:B18"/>
    <mergeCell ref="B19:B20"/>
    <mergeCell ref="B21:B22"/>
    <mergeCell ref="B23:B24"/>
    <mergeCell ref="C17:C18"/>
    <mergeCell ref="C19:C20"/>
    <mergeCell ref="C21:C22"/>
    <mergeCell ref="C23:C24"/>
    <mergeCell ref="A17:A24"/>
    <mergeCell ref="G11:I11"/>
    <mergeCell ref="D14:D15"/>
    <mergeCell ref="E14:E15"/>
    <mergeCell ref="F14:F15"/>
    <mergeCell ref="G14:I14"/>
    <mergeCell ref="G15:I15"/>
    <mergeCell ref="D26:D27"/>
    <mergeCell ref="E26:E27"/>
    <mergeCell ref="D30:D31"/>
    <mergeCell ref="E30:E31"/>
    <mergeCell ref="B25:B26"/>
    <mergeCell ref="B27:B28"/>
    <mergeCell ref="B29:B30"/>
    <mergeCell ref="B31:B32"/>
    <mergeCell ref="C25:C26"/>
    <mergeCell ref="C27:C28"/>
    <mergeCell ref="C29:C30"/>
    <mergeCell ref="C31:C32"/>
    <mergeCell ref="B39:B40"/>
    <mergeCell ref="C39:C40"/>
    <mergeCell ref="A25:A32"/>
    <mergeCell ref="B33:B34"/>
    <mergeCell ref="B35:B36"/>
    <mergeCell ref="B37:B38"/>
    <mergeCell ref="C33:C34"/>
    <mergeCell ref="C35:C36"/>
    <mergeCell ref="C37:C38"/>
    <mergeCell ref="A33:A40"/>
    <mergeCell ref="F34:F35"/>
    <mergeCell ref="G34:I34"/>
    <mergeCell ref="G35:I35"/>
    <mergeCell ref="D38:D39"/>
    <mergeCell ref="E38:E39"/>
    <mergeCell ref="F38:F39"/>
    <mergeCell ref="C49:C50"/>
    <mergeCell ref="C51:C52"/>
    <mergeCell ref="C53:C54"/>
    <mergeCell ref="E42:E43"/>
    <mergeCell ref="F42:F43"/>
    <mergeCell ref="G42:I42"/>
    <mergeCell ref="G43:I43"/>
    <mergeCell ref="D34:D35"/>
    <mergeCell ref="E34:E35"/>
    <mergeCell ref="C55:C56"/>
    <mergeCell ref="E46:E47"/>
    <mergeCell ref="F46:F47"/>
    <mergeCell ref="G46:I46"/>
    <mergeCell ref="G47:I47"/>
    <mergeCell ref="A41:A48"/>
    <mergeCell ref="B49:B50"/>
    <mergeCell ref="D50:D51"/>
    <mergeCell ref="E50:E51"/>
    <mergeCell ref="F50:F51"/>
    <mergeCell ref="G50:I50"/>
    <mergeCell ref="B47:B48"/>
    <mergeCell ref="C41:C42"/>
    <mergeCell ref="C43:C44"/>
    <mergeCell ref="C45:C46"/>
    <mergeCell ref="C47:C48"/>
    <mergeCell ref="D42:D43"/>
    <mergeCell ref="D46:D47"/>
    <mergeCell ref="B41:B42"/>
    <mergeCell ref="B43:B44"/>
    <mergeCell ref="B45:B46"/>
    <mergeCell ref="D62:D63"/>
    <mergeCell ref="E62:E63"/>
    <mergeCell ref="F62:F63"/>
    <mergeCell ref="G62:I62"/>
    <mergeCell ref="G63:I63"/>
    <mergeCell ref="A49:A56"/>
    <mergeCell ref="B57:B58"/>
    <mergeCell ref="B59:B60"/>
    <mergeCell ref="B61:B62"/>
    <mergeCell ref="B63:B64"/>
    <mergeCell ref="C57:C58"/>
    <mergeCell ref="C59:C60"/>
    <mergeCell ref="C61:C62"/>
    <mergeCell ref="C63:C64"/>
    <mergeCell ref="A57:A64"/>
    <mergeCell ref="G51:I51"/>
    <mergeCell ref="D54:D55"/>
    <mergeCell ref="E54:E55"/>
    <mergeCell ref="F54:F55"/>
    <mergeCell ref="G54:I54"/>
    <mergeCell ref="G55:I55"/>
    <mergeCell ref="B51:B52"/>
    <mergeCell ref="B53:B54"/>
    <mergeCell ref="B55:B56"/>
    <mergeCell ref="J3:L4"/>
    <mergeCell ref="J5:L6"/>
    <mergeCell ref="J11:L12"/>
    <mergeCell ref="J13:L14"/>
    <mergeCell ref="J19:L20"/>
    <mergeCell ref="J21:L22"/>
    <mergeCell ref="D58:D59"/>
    <mergeCell ref="E58:E59"/>
    <mergeCell ref="F58:F59"/>
    <mergeCell ref="G58:I58"/>
    <mergeCell ref="G59:I59"/>
    <mergeCell ref="G38:I38"/>
    <mergeCell ref="G39:I39"/>
    <mergeCell ref="F26:F27"/>
    <mergeCell ref="G26:I26"/>
    <mergeCell ref="G27:I27"/>
    <mergeCell ref="F30:F31"/>
    <mergeCell ref="G30:I30"/>
    <mergeCell ref="G31:I31"/>
    <mergeCell ref="D18:D19"/>
    <mergeCell ref="E18:E19"/>
    <mergeCell ref="F18:F19"/>
    <mergeCell ref="G18:I18"/>
    <mergeCell ref="G19:I19"/>
    <mergeCell ref="J61:L62"/>
    <mergeCell ref="M7:O8"/>
    <mergeCell ref="M9:O10"/>
    <mergeCell ref="J27:L28"/>
    <mergeCell ref="J29:L30"/>
    <mergeCell ref="J35:L36"/>
    <mergeCell ref="J37:L38"/>
    <mergeCell ref="J43:L44"/>
    <mergeCell ref="J45:L46"/>
    <mergeCell ref="M23:O24"/>
    <mergeCell ref="M25:O26"/>
    <mergeCell ref="M39:O40"/>
    <mergeCell ref="M41:O42"/>
    <mergeCell ref="M55:O56"/>
    <mergeCell ref="M57:O58"/>
    <mergeCell ref="J51:L52"/>
    <mergeCell ref="J53:L54"/>
    <mergeCell ref="J59:L60"/>
    <mergeCell ref="P15:R16"/>
    <mergeCell ref="P17:R18"/>
    <mergeCell ref="P47:R48"/>
    <mergeCell ref="P49:R50"/>
    <mergeCell ref="X28:X31"/>
    <mergeCell ref="Y28:Z31"/>
    <mergeCell ref="T30:T33"/>
    <mergeCell ref="U30:U31"/>
    <mergeCell ref="V30:V31"/>
    <mergeCell ref="U32:U33"/>
    <mergeCell ref="V32:V33"/>
    <mergeCell ref="X32:X35"/>
    <mergeCell ref="Y32:Z35"/>
    <mergeCell ref="T34:T37"/>
    <mergeCell ref="U34:U35"/>
    <mergeCell ref="V34:V35"/>
    <mergeCell ref="U36:U37"/>
    <mergeCell ref="V36:V37"/>
    <mergeCell ref="X36:X39"/>
    <mergeCell ref="Y36:Z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4"/>
  <sheetViews>
    <sheetView topLeftCell="A55" zoomScale="40" zoomScaleNormal="40" zoomScalePageLayoutView="40" workbookViewId="0">
      <selection activeCell="F26" sqref="F26"/>
    </sheetView>
  </sheetViews>
  <sheetFormatPr defaultColWidth="11" defaultRowHeight="14.25"/>
  <cols>
    <col min="1" max="1" width="16.5" customWidth="1"/>
    <col min="2" max="2" width="12.25" style="10" customWidth="1"/>
    <col min="3" max="10" width="11" style="10"/>
  </cols>
  <sheetData>
    <row r="2" spans="1:13" ht="35.25">
      <c r="A2" s="96" t="s">
        <v>0</v>
      </c>
      <c r="B2" s="97"/>
      <c r="C2" s="11">
        <v>1</v>
      </c>
      <c r="D2" s="11"/>
      <c r="E2" s="11"/>
      <c r="F2" s="11"/>
      <c r="G2" s="12"/>
      <c r="H2" s="12"/>
      <c r="I2" s="12"/>
      <c r="J2" s="12"/>
      <c r="K2" s="12"/>
      <c r="L2" s="12"/>
      <c r="M2" s="12"/>
    </row>
    <row r="3" spans="1:13" ht="35.25">
      <c r="A3" s="96"/>
      <c r="B3" s="97"/>
      <c r="C3" s="13"/>
      <c r="D3" s="14">
        <v>1</v>
      </c>
      <c r="E3" s="11"/>
      <c r="F3" s="11"/>
      <c r="G3" s="12"/>
      <c r="H3" s="12"/>
      <c r="I3" s="12"/>
      <c r="J3" s="12"/>
      <c r="K3" s="12"/>
      <c r="L3" s="12"/>
      <c r="M3" s="12"/>
    </row>
    <row r="4" spans="1:13" ht="35.25">
      <c r="A4" s="96"/>
      <c r="B4" s="97"/>
      <c r="C4" s="15">
        <v>32</v>
      </c>
      <c r="D4" s="16"/>
      <c r="E4" s="11"/>
      <c r="F4" s="11"/>
      <c r="G4" s="12"/>
      <c r="H4" s="12"/>
      <c r="I4" s="12"/>
      <c r="J4" s="12"/>
      <c r="K4" s="12"/>
      <c r="L4" s="12"/>
      <c r="M4" s="12"/>
    </row>
    <row r="5" spans="1:13" ht="35.25">
      <c r="A5" s="96"/>
      <c r="B5" s="97"/>
      <c r="C5" s="11"/>
      <c r="D5" s="17"/>
      <c r="E5" s="11">
        <v>1</v>
      </c>
      <c r="F5" s="11"/>
      <c r="G5" s="12"/>
      <c r="H5" s="12"/>
      <c r="I5" s="12"/>
      <c r="J5" s="12"/>
      <c r="K5" s="12"/>
      <c r="L5" s="12"/>
      <c r="M5" s="12"/>
    </row>
    <row r="6" spans="1:13" ht="35.25">
      <c r="A6" s="96"/>
      <c r="B6" s="97"/>
      <c r="C6" s="14">
        <v>17</v>
      </c>
      <c r="D6" s="17"/>
      <c r="E6" s="16"/>
      <c r="F6" s="11"/>
      <c r="G6" s="12"/>
      <c r="H6" s="12"/>
      <c r="I6" s="12"/>
      <c r="J6" s="12"/>
      <c r="K6" s="12"/>
      <c r="L6" s="12"/>
      <c r="M6" s="12"/>
    </row>
    <row r="7" spans="1:13" ht="35.25">
      <c r="A7" s="96"/>
      <c r="B7" s="97"/>
      <c r="C7" s="13"/>
      <c r="D7" s="18">
        <v>16</v>
      </c>
      <c r="E7" s="17"/>
      <c r="F7" s="11"/>
      <c r="G7" s="12"/>
      <c r="H7" s="12"/>
      <c r="I7" s="12"/>
      <c r="J7" s="12"/>
      <c r="K7" s="12"/>
      <c r="L7" s="12"/>
      <c r="M7" s="12"/>
    </row>
    <row r="8" spans="1:13" ht="35.25">
      <c r="A8" s="96"/>
      <c r="B8" s="97"/>
      <c r="C8" s="18">
        <v>16</v>
      </c>
      <c r="D8" s="11"/>
      <c r="E8" s="17"/>
      <c r="F8" s="11"/>
      <c r="G8" s="12"/>
      <c r="H8" s="12"/>
      <c r="I8" s="12"/>
      <c r="J8" s="12"/>
      <c r="K8" s="12"/>
      <c r="L8" s="12"/>
      <c r="M8" s="12"/>
    </row>
    <row r="9" spans="1:13" ht="35.25">
      <c r="A9" s="96"/>
      <c r="B9" s="97"/>
      <c r="C9" s="11"/>
      <c r="D9" s="11"/>
      <c r="E9" s="17"/>
      <c r="F9" s="11">
        <v>1</v>
      </c>
      <c r="G9" s="12"/>
      <c r="H9" s="12"/>
      <c r="I9" s="12"/>
      <c r="J9" s="12"/>
      <c r="K9" s="12"/>
      <c r="L9" s="12"/>
      <c r="M9" s="12"/>
    </row>
    <row r="10" spans="1:13" ht="46.5">
      <c r="A10" s="1"/>
      <c r="C10" s="11"/>
      <c r="D10" s="11"/>
      <c r="E10" s="17"/>
      <c r="F10" s="16"/>
      <c r="G10" s="12"/>
      <c r="H10" s="12"/>
      <c r="I10" s="12"/>
      <c r="J10" s="12"/>
      <c r="K10" s="12"/>
      <c r="L10" s="12"/>
      <c r="M10" s="12"/>
    </row>
    <row r="11" spans="1:13" ht="35.25">
      <c r="A11" s="96" t="s">
        <v>86</v>
      </c>
      <c r="B11" s="97"/>
      <c r="C11" s="11">
        <v>9</v>
      </c>
      <c r="D11" s="11"/>
      <c r="E11" s="17"/>
      <c r="F11" s="17"/>
      <c r="G11" s="12"/>
      <c r="H11" s="12"/>
      <c r="I11" s="12"/>
      <c r="J11" s="12"/>
      <c r="K11" s="12"/>
      <c r="L11" s="12"/>
      <c r="M11" s="12"/>
    </row>
    <row r="12" spans="1:13" ht="35.25">
      <c r="A12" s="96"/>
      <c r="B12" s="97"/>
      <c r="C12" s="13"/>
      <c r="D12" s="11">
        <v>9</v>
      </c>
      <c r="E12" s="17"/>
      <c r="F12" s="17"/>
      <c r="G12" s="12"/>
      <c r="H12" s="12"/>
      <c r="I12" s="12"/>
      <c r="J12" s="12"/>
      <c r="K12" s="12"/>
      <c r="L12" s="12"/>
      <c r="M12" s="12"/>
    </row>
    <row r="13" spans="1:13" ht="35.25">
      <c r="A13" s="96"/>
      <c r="B13" s="97"/>
      <c r="C13" s="18">
        <v>24</v>
      </c>
      <c r="D13" s="13"/>
      <c r="E13" s="17"/>
      <c r="F13" s="17"/>
      <c r="G13" s="12"/>
      <c r="H13" s="12"/>
      <c r="I13" s="12"/>
      <c r="J13" s="12"/>
      <c r="K13" s="12"/>
      <c r="L13" s="12"/>
      <c r="M13" s="12"/>
    </row>
    <row r="14" spans="1:13" ht="35.25">
      <c r="A14" s="96"/>
      <c r="B14" s="97"/>
      <c r="C14" s="11"/>
      <c r="D14" s="17"/>
      <c r="E14" s="15">
        <v>8</v>
      </c>
      <c r="F14" s="17"/>
      <c r="G14" s="12"/>
      <c r="H14" s="12"/>
      <c r="I14" s="12"/>
      <c r="J14" s="12"/>
      <c r="K14" s="12"/>
      <c r="L14" s="12"/>
      <c r="M14" s="12"/>
    </row>
    <row r="15" spans="1:13" ht="35.25">
      <c r="A15" s="96"/>
      <c r="B15" s="97"/>
      <c r="C15" s="11">
        <v>25</v>
      </c>
      <c r="D15" s="17"/>
      <c r="E15" s="11"/>
      <c r="F15" s="17"/>
      <c r="G15" s="12"/>
      <c r="H15" s="12"/>
      <c r="I15" s="12"/>
      <c r="J15" s="12"/>
      <c r="K15" s="12"/>
      <c r="L15" s="12"/>
      <c r="M15" s="12"/>
    </row>
    <row r="16" spans="1:13" ht="35.25">
      <c r="A16" s="96"/>
      <c r="B16" s="97"/>
      <c r="C16" s="13"/>
      <c r="D16" s="15">
        <v>8</v>
      </c>
      <c r="E16" s="11"/>
      <c r="F16" s="17"/>
      <c r="G16" s="12"/>
      <c r="H16" s="12"/>
      <c r="I16" s="12"/>
      <c r="J16" s="12"/>
      <c r="K16" s="12"/>
      <c r="L16" s="12"/>
      <c r="M16" s="12"/>
    </row>
    <row r="17" spans="1:13" ht="35.25">
      <c r="A17" s="96"/>
      <c r="B17" s="97"/>
      <c r="C17" s="18">
        <v>8</v>
      </c>
      <c r="D17" s="11"/>
      <c r="E17" s="11"/>
      <c r="F17" s="17"/>
      <c r="G17" s="11"/>
      <c r="H17" s="11"/>
      <c r="I17" s="12"/>
      <c r="J17" s="12"/>
      <c r="K17" s="12"/>
      <c r="L17" s="12"/>
      <c r="M17" s="12"/>
    </row>
    <row r="18" spans="1:13" ht="35.25">
      <c r="A18" s="96"/>
      <c r="B18" s="97"/>
      <c r="C18" s="11"/>
      <c r="D18" s="11"/>
      <c r="E18" s="11"/>
      <c r="F18" s="17"/>
      <c r="G18" s="11"/>
      <c r="H18" s="11">
        <v>1</v>
      </c>
      <c r="I18" s="12"/>
      <c r="J18" s="12"/>
      <c r="K18" s="12"/>
      <c r="L18" s="12"/>
      <c r="M18" s="12"/>
    </row>
    <row r="19" spans="1:13" ht="46.5">
      <c r="A19" s="1"/>
      <c r="C19" s="11"/>
      <c r="D19" s="11"/>
      <c r="E19" s="11"/>
      <c r="F19" s="17"/>
      <c r="G19" s="19"/>
      <c r="H19" s="16"/>
      <c r="I19" s="12"/>
      <c r="J19" s="12"/>
      <c r="K19" s="12"/>
      <c r="L19" s="12"/>
      <c r="M19" s="12"/>
    </row>
    <row r="20" spans="1:13" ht="35.25">
      <c r="A20" s="96" t="s">
        <v>87</v>
      </c>
      <c r="B20" s="97"/>
      <c r="C20" s="11">
        <v>5</v>
      </c>
      <c r="D20" s="11"/>
      <c r="E20" s="11"/>
      <c r="F20" s="17"/>
      <c r="G20" s="20"/>
      <c r="H20" s="17"/>
      <c r="I20" s="12"/>
      <c r="J20" s="12"/>
      <c r="K20" s="12"/>
      <c r="L20" s="12"/>
      <c r="M20" s="12"/>
    </row>
    <row r="21" spans="1:13" ht="35.25">
      <c r="A21" s="96"/>
      <c r="B21" s="97"/>
      <c r="C21" s="13"/>
      <c r="D21" s="11">
        <v>5</v>
      </c>
      <c r="E21" s="11"/>
      <c r="F21" s="17"/>
      <c r="G21" s="20"/>
      <c r="H21" s="17"/>
      <c r="I21" s="12"/>
      <c r="J21" s="12"/>
      <c r="K21" s="12"/>
      <c r="L21" s="12"/>
      <c r="M21" s="12"/>
    </row>
    <row r="22" spans="1:13" ht="35.25">
      <c r="A22" s="96"/>
      <c r="B22" s="97"/>
      <c r="C22" s="18">
        <v>28</v>
      </c>
      <c r="D22" s="16"/>
      <c r="E22" s="11"/>
      <c r="F22" s="17"/>
      <c r="G22" s="20"/>
      <c r="H22" s="17"/>
      <c r="I22" s="12"/>
      <c r="J22" s="12"/>
      <c r="K22" s="12"/>
      <c r="L22" s="12"/>
      <c r="M22" s="12"/>
    </row>
    <row r="23" spans="1:13" ht="35.25">
      <c r="A23" s="96"/>
      <c r="B23" s="97"/>
      <c r="C23" s="11"/>
      <c r="D23" s="17"/>
      <c r="E23" s="11">
        <v>5</v>
      </c>
      <c r="F23" s="17"/>
      <c r="G23" s="20"/>
      <c r="H23" s="17"/>
      <c r="I23" s="12"/>
      <c r="J23" s="12"/>
      <c r="K23" s="12"/>
      <c r="L23" s="12"/>
      <c r="M23" s="12"/>
    </row>
    <row r="24" spans="1:13" ht="35.25">
      <c r="A24" s="96"/>
      <c r="B24" s="97"/>
      <c r="C24" s="11">
        <v>21</v>
      </c>
      <c r="D24" s="17"/>
      <c r="E24" s="16"/>
      <c r="F24" s="17"/>
      <c r="G24" s="20"/>
      <c r="H24" s="17"/>
      <c r="I24" s="12"/>
      <c r="J24" s="12"/>
      <c r="K24" s="12"/>
      <c r="L24" s="12"/>
      <c r="M24" s="12"/>
    </row>
    <row r="25" spans="1:13" ht="35.25">
      <c r="A25" s="96"/>
      <c r="B25" s="97"/>
      <c r="C25" s="13"/>
      <c r="D25" s="15">
        <v>12</v>
      </c>
      <c r="E25" s="17"/>
      <c r="F25" s="17"/>
      <c r="G25" s="20"/>
      <c r="H25" s="17"/>
      <c r="I25" s="12"/>
      <c r="J25" s="12"/>
      <c r="K25" s="12"/>
      <c r="L25" s="12"/>
      <c r="M25" s="12"/>
    </row>
    <row r="26" spans="1:13" ht="35.25">
      <c r="A26" s="96"/>
      <c r="B26" s="97"/>
      <c r="C26" s="18">
        <v>12</v>
      </c>
      <c r="D26" s="11"/>
      <c r="E26" s="17"/>
      <c r="F26" s="17"/>
      <c r="G26" s="20">
        <v>4</v>
      </c>
      <c r="H26" s="17"/>
      <c r="I26" s="12"/>
      <c r="J26" s="12"/>
      <c r="K26" s="12"/>
      <c r="L26" s="12"/>
      <c r="M26" s="12"/>
    </row>
    <row r="27" spans="1:13" ht="35.25">
      <c r="A27" s="96"/>
      <c r="B27" s="97"/>
      <c r="C27" s="11"/>
      <c r="D27" s="11"/>
      <c r="E27" s="17"/>
      <c r="F27" s="17"/>
      <c r="G27" s="16"/>
      <c r="H27" s="17"/>
      <c r="I27" s="12"/>
      <c r="J27" s="12"/>
      <c r="K27" s="12"/>
      <c r="L27" s="12"/>
      <c r="M27" s="12"/>
    </row>
    <row r="28" spans="1:13" ht="46.5">
      <c r="A28" s="1"/>
      <c r="C28" s="11"/>
      <c r="D28" s="11"/>
      <c r="E28" s="17"/>
      <c r="F28" s="15">
        <v>4</v>
      </c>
      <c r="G28" s="17"/>
      <c r="H28" s="17"/>
      <c r="I28" s="12"/>
      <c r="J28" s="12"/>
      <c r="K28" s="12"/>
      <c r="L28" s="12"/>
      <c r="M28" s="12"/>
    </row>
    <row r="29" spans="1:13" ht="35.25">
      <c r="A29" s="96" t="s">
        <v>88</v>
      </c>
      <c r="B29" s="97"/>
      <c r="C29" s="11">
        <v>13</v>
      </c>
      <c r="D29" s="11"/>
      <c r="E29" s="17"/>
      <c r="F29" s="11"/>
      <c r="G29" s="17"/>
      <c r="H29" s="17"/>
      <c r="I29" s="12"/>
      <c r="J29" s="12"/>
      <c r="K29" s="12"/>
      <c r="L29" s="12"/>
      <c r="M29" s="12"/>
    </row>
    <row r="30" spans="1:13" ht="35.25">
      <c r="A30" s="96"/>
      <c r="B30" s="97"/>
      <c r="C30" s="13"/>
      <c r="D30" s="11">
        <v>13</v>
      </c>
      <c r="E30" s="17"/>
      <c r="F30" s="11"/>
      <c r="G30" s="17"/>
      <c r="H30" s="17"/>
      <c r="I30" s="12"/>
      <c r="J30" s="12"/>
      <c r="K30" s="12"/>
      <c r="L30" s="12"/>
      <c r="M30" s="12"/>
    </row>
    <row r="31" spans="1:13" ht="35.25">
      <c r="A31" s="96"/>
      <c r="B31" s="97"/>
      <c r="C31" s="18">
        <v>20</v>
      </c>
      <c r="D31" s="16"/>
      <c r="E31" s="17"/>
      <c r="F31" s="11"/>
      <c r="G31" s="17"/>
      <c r="H31" s="17"/>
      <c r="I31" s="12"/>
      <c r="J31" s="12"/>
      <c r="K31" s="12"/>
      <c r="L31" s="12"/>
      <c r="M31" s="12"/>
    </row>
    <row r="32" spans="1:13" ht="35.25">
      <c r="A32" s="96"/>
      <c r="B32" s="97"/>
      <c r="C32" s="11"/>
      <c r="D32" s="17"/>
      <c r="E32" s="15">
        <v>4</v>
      </c>
      <c r="F32" s="11"/>
      <c r="G32" s="17"/>
      <c r="H32" s="17"/>
      <c r="I32" s="12"/>
      <c r="J32" s="12"/>
      <c r="K32" s="12"/>
      <c r="L32" s="12"/>
      <c r="M32" s="12"/>
    </row>
    <row r="33" spans="1:13" ht="35.25">
      <c r="A33" s="96"/>
      <c r="B33" s="97"/>
      <c r="C33" s="11">
        <v>29</v>
      </c>
      <c r="D33" s="17"/>
      <c r="E33" s="11"/>
      <c r="F33" s="11"/>
      <c r="G33" s="17"/>
      <c r="H33" s="17"/>
      <c r="I33" s="12"/>
      <c r="J33" s="12"/>
      <c r="K33" s="12"/>
      <c r="L33" s="12"/>
      <c r="M33" s="12"/>
    </row>
    <row r="34" spans="1:13" ht="35.25">
      <c r="A34" s="96"/>
      <c r="B34" s="97"/>
      <c r="C34" s="16"/>
      <c r="D34" s="15">
        <v>4</v>
      </c>
      <c r="E34" s="11"/>
      <c r="F34" s="11"/>
      <c r="G34" s="17"/>
      <c r="H34" s="17"/>
      <c r="I34" s="12"/>
      <c r="J34" s="12"/>
      <c r="K34" s="12"/>
      <c r="L34" s="12"/>
      <c r="M34" s="12"/>
    </row>
    <row r="35" spans="1:13" ht="35.25">
      <c r="A35" s="96"/>
      <c r="B35" s="97"/>
      <c r="C35" s="15">
        <v>4</v>
      </c>
      <c r="D35" s="11"/>
      <c r="E35" s="11"/>
      <c r="F35" s="11"/>
      <c r="G35" s="17"/>
      <c r="H35" s="17"/>
      <c r="I35" s="12"/>
      <c r="J35" s="12"/>
      <c r="K35" s="12"/>
      <c r="L35" s="12"/>
      <c r="M35" s="12"/>
    </row>
    <row r="36" spans="1:13" ht="35.25">
      <c r="A36" s="96"/>
      <c r="B36" s="97"/>
      <c r="C36" s="11"/>
      <c r="D36" s="11"/>
      <c r="E36" s="11"/>
      <c r="F36" s="11"/>
      <c r="G36" s="17"/>
      <c r="H36" s="17">
        <v>3</v>
      </c>
      <c r="I36" s="12">
        <v>1</v>
      </c>
      <c r="J36" s="12"/>
      <c r="K36" s="12"/>
      <c r="L36" s="12"/>
      <c r="M36" s="12"/>
    </row>
    <row r="37" spans="1:13" ht="46.5">
      <c r="A37" s="1"/>
      <c r="C37" s="11"/>
      <c r="D37" s="11"/>
      <c r="E37" s="11"/>
      <c r="F37" s="11"/>
      <c r="G37" s="17"/>
      <c r="H37" s="13"/>
      <c r="I37" s="21"/>
      <c r="J37" s="12"/>
      <c r="K37" s="12"/>
      <c r="L37" s="12"/>
      <c r="M37" s="12"/>
    </row>
    <row r="38" spans="1:13" ht="35.25">
      <c r="A38" s="96" t="s">
        <v>89</v>
      </c>
      <c r="B38" s="97"/>
      <c r="C38" s="11">
        <v>3</v>
      </c>
      <c r="D38" s="11"/>
      <c r="E38" s="11"/>
      <c r="F38" s="11"/>
      <c r="G38" s="17"/>
      <c r="H38" s="17"/>
      <c r="I38" s="12"/>
      <c r="J38" s="12"/>
      <c r="K38" s="12"/>
      <c r="L38" s="12"/>
      <c r="M38" s="12"/>
    </row>
    <row r="39" spans="1:13" ht="35.25">
      <c r="A39" s="96"/>
      <c r="B39" s="97"/>
      <c r="C39" s="13"/>
      <c r="D39" s="11">
        <v>3</v>
      </c>
      <c r="E39" s="11"/>
      <c r="F39" s="11"/>
      <c r="G39" s="17"/>
      <c r="H39" s="17"/>
      <c r="I39" s="12"/>
      <c r="J39" s="12"/>
      <c r="K39" s="12"/>
      <c r="L39" s="12"/>
      <c r="M39" s="12"/>
    </row>
    <row r="40" spans="1:13" ht="35.25">
      <c r="A40" s="96"/>
      <c r="B40" s="97"/>
      <c r="C40" s="15">
        <v>30</v>
      </c>
      <c r="D40" s="16"/>
      <c r="E40" s="11"/>
      <c r="F40" s="11"/>
      <c r="G40" s="17"/>
      <c r="H40" s="17"/>
      <c r="I40" s="12"/>
      <c r="J40" s="12"/>
      <c r="K40" s="12"/>
      <c r="L40" s="12"/>
      <c r="M40" s="12"/>
    </row>
    <row r="41" spans="1:13" ht="35.25">
      <c r="A41" s="96"/>
      <c r="B41" s="97"/>
      <c r="C41" s="20"/>
      <c r="D41" s="17"/>
      <c r="E41" s="11">
        <v>3</v>
      </c>
      <c r="F41" s="11"/>
      <c r="G41" s="17"/>
      <c r="H41" s="17"/>
      <c r="I41" s="12"/>
      <c r="J41" s="12"/>
      <c r="K41" s="12"/>
      <c r="L41" s="12"/>
      <c r="M41" s="12"/>
    </row>
    <row r="42" spans="1:13" ht="35.25">
      <c r="A42" s="96"/>
      <c r="B42" s="97"/>
      <c r="C42" s="11">
        <v>19</v>
      </c>
      <c r="D42" s="17"/>
      <c r="E42" s="16"/>
      <c r="F42" s="11"/>
      <c r="G42" s="17"/>
      <c r="H42" s="17"/>
      <c r="I42" s="12"/>
      <c r="J42" s="12"/>
      <c r="K42" s="12"/>
      <c r="L42" s="12"/>
      <c r="M42" s="12"/>
    </row>
    <row r="43" spans="1:13" ht="35.25">
      <c r="A43" s="96"/>
      <c r="B43" s="97"/>
      <c r="C43" s="13"/>
      <c r="D43" s="15">
        <v>14</v>
      </c>
      <c r="E43" s="17"/>
      <c r="F43" s="11"/>
      <c r="G43" s="17"/>
      <c r="H43" s="17"/>
      <c r="I43" s="12"/>
      <c r="J43" s="12"/>
      <c r="K43" s="12"/>
      <c r="L43" s="12"/>
      <c r="M43" s="12"/>
    </row>
    <row r="44" spans="1:13" ht="35.25">
      <c r="A44" s="96"/>
      <c r="B44" s="97"/>
      <c r="C44" s="18">
        <v>14</v>
      </c>
      <c r="D44" s="11"/>
      <c r="E44" s="17"/>
      <c r="F44" s="11"/>
      <c r="G44" s="17"/>
      <c r="H44" s="17"/>
      <c r="I44" s="12"/>
      <c r="J44" s="12"/>
      <c r="K44" s="12"/>
      <c r="L44" s="12"/>
      <c r="M44" s="12"/>
    </row>
    <row r="45" spans="1:13" ht="35.25">
      <c r="A45" s="96"/>
      <c r="B45" s="97"/>
      <c r="C45" s="11"/>
      <c r="D45" s="11"/>
      <c r="E45" s="17"/>
      <c r="F45" s="11">
        <v>3</v>
      </c>
      <c r="G45" s="17"/>
      <c r="H45" s="17"/>
      <c r="I45" s="12"/>
      <c r="J45" s="12"/>
      <c r="K45" s="12"/>
      <c r="L45" s="12"/>
      <c r="M45" s="12"/>
    </row>
    <row r="46" spans="1:13" ht="46.5">
      <c r="A46" s="1"/>
      <c r="C46" s="11"/>
      <c r="D46" s="11"/>
      <c r="E46" s="17"/>
      <c r="F46" s="16"/>
      <c r="G46" s="17"/>
      <c r="H46" s="17"/>
      <c r="I46" s="12"/>
      <c r="J46" s="12"/>
      <c r="K46" s="12"/>
      <c r="L46" s="12"/>
      <c r="M46" s="12"/>
    </row>
    <row r="47" spans="1:13" ht="35.25">
      <c r="A47" s="96" t="s">
        <v>90</v>
      </c>
      <c r="B47" s="97"/>
      <c r="C47" s="11">
        <v>11</v>
      </c>
      <c r="D47" s="11"/>
      <c r="E47" s="17"/>
      <c r="F47" s="17"/>
      <c r="G47" s="15">
        <v>3</v>
      </c>
      <c r="H47" s="17"/>
      <c r="I47" s="12"/>
      <c r="J47" s="12"/>
      <c r="K47" s="12"/>
      <c r="L47" s="12"/>
      <c r="M47" s="12"/>
    </row>
    <row r="48" spans="1:13" ht="35.25">
      <c r="A48" s="96"/>
      <c r="B48" s="97"/>
      <c r="C48" s="13"/>
      <c r="D48" s="20">
        <v>11</v>
      </c>
      <c r="E48" s="17"/>
      <c r="F48" s="17"/>
      <c r="G48" s="20"/>
      <c r="H48" s="17"/>
      <c r="I48" s="12"/>
      <c r="J48" s="12"/>
      <c r="K48" s="12"/>
      <c r="L48" s="12"/>
      <c r="M48" s="12"/>
    </row>
    <row r="49" spans="1:13" ht="35.25">
      <c r="A49" s="96"/>
      <c r="B49" s="97"/>
      <c r="C49" s="18">
        <v>22</v>
      </c>
      <c r="D49" s="16"/>
      <c r="E49" s="17"/>
      <c r="F49" s="17"/>
      <c r="G49" s="20"/>
      <c r="H49" s="17"/>
      <c r="I49" s="12"/>
      <c r="J49" s="12"/>
      <c r="K49" s="12"/>
      <c r="L49" s="12"/>
      <c r="M49" s="12"/>
    </row>
    <row r="50" spans="1:13" ht="35.25">
      <c r="A50" s="96"/>
      <c r="B50" s="97"/>
      <c r="C50" s="20"/>
      <c r="D50" s="17"/>
      <c r="E50" s="15">
        <v>6</v>
      </c>
      <c r="F50" s="17"/>
      <c r="G50" s="20"/>
      <c r="H50" s="17"/>
      <c r="I50" s="12"/>
      <c r="J50" s="12"/>
      <c r="K50" s="12"/>
      <c r="L50" s="12"/>
      <c r="M50" s="12"/>
    </row>
    <row r="51" spans="1:13" ht="35.25">
      <c r="A51" s="96"/>
      <c r="B51" s="97"/>
      <c r="C51" s="11">
        <v>27</v>
      </c>
      <c r="D51" s="17"/>
      <c r="E51" s="20"/>
      <c r="F51" s="17"/>
      <c r="G51" s="20"/>
      <c r="H51" s="17"/>
      <c r="I51" s="12"/>
      <c r="J51" s="12"/>
      <c r="K51" s="12"/>
      <c r="L51" s="12"/>
      <c r="M51" s="12"/>
    </row>
    <row r="52" spans="1:13" ht="35.25">
      <c r="A52" s="96"/>
      <c r="B52" s="97"/>
      <c r="C52" s="13"/>
      <c r="D52" s="15">
        <v>6</v>
      </c>
      <c r="E52" s="11"/>
      <c r="F52" s="17"/>
      <c r="G52" s="20"/>
      <c r="H52" s="17"/>
      <c r="I52" s="12"/>
      <c r="J52" s="12"/>
      <c r="K52" s="12"/>
      <c r="L52" s="12"/>
      <c r="M52" s="12"/>
    </row>
    <row r="53" spans="1:13" ht="35.25">
      <c r="A53" s="96"/>
      <c r="B53" s="97"/>
      <c r="C53" s="18">
        <v>6</v>
      </c>
      <c r="D53" s="11"/>
      <c r="E53" s="20"/>
      <c r="F53" s="17"/>
      <c r="G53" s="20"/>
      <c r="H53" s="17"/>
      <c r="I53" s="12"/>
      <c r="J53" s="12"/>
      <c r="K53" s="12"/>
      <c r="L53" s="12"/>
      <c r="M53" s="12"/>
    </row>
    <row r="54" spans="1:13" ht="35.25">
      <c r="A54" s="96"/>
      <c r="B54" s="97"/>
      <c r="C54" s="11"/>
      <c r="D54" s="11"/>
      <c r="E54" s="11"/>
      <c r="F54" s="17"/>
      <c r="G54" s="20"/>
      <c r="H54" s="17"/>
      <c r="I54" s="12"/>
      <c r="J54" s="12"/>
      <c r="K54" s="12"/>
      <c r="L54" s="12"/>
      <c r="M54" s="12"/>
    </row>
    <row r="55" spans="1:13" ht="46.5">
      <c r="A55" s="1"/>
      <c r="C55" s="11"/>
      <c r="D55" s="11"/>
      <c r="E55" s="11"/>
      <c r="F55" s="17"/>
      <c r="G55" s="22"/>
      <c r="H55" s="15">
        <v>2</v>
      </c>
      <c r="I55" s="12"/>
      <c r="J55" s="12"/>
      <c r="K55" s="12"/>
      <c r="L55" s="12"/>
      <c r="M55" s="12"/>
    </row>
    <row r="56" spans="1:13" ht="35.25">
      <c r="A56" s="96" t="s">
        <v>91</v>
      </c>
      <c r="B56" s="97"/>
      <c r="C56" s="11">
        <v>7</v>
      </c>
      <c r="D56" s="11"/>
      <c r="E56" s="11"/>
      <c r="F56" s="17"/>
      <c r="G56" s="11"/>
      <c r="H56" s="11"/>
      <c r="I56" s="12"/>
      <c r="J56" s="12"/>
      <c r="K56" s="12"/>
      <c r="L56" s="12"/>
      <c r="M56" s="12"/>
    </row>
    <row r="57" spans="1:13" ht="35.25">
      <c r="A57" s="96"/>
      <c r="B57" s="97"/>
      <c r="C57" s="13"/>
      <c r="D57" s="11">
        <v>7</v>
      </c>
      <c r="E57" s="11"/>
      <c r="F57" s="17"/>
      <c r="G57" s="11"/>
      <c r="H57" s="11"/>
      <c r="I57" s="12"/>
      <c r="J57" s="12"/>
      <c r="K57" s="12"/>
      <c r="L57" s="12"/>
      <c r="M57" s="12"/>
    </row>
    <row r="58" spans="1:13" ht="35.25">
      <c r="A58" s="96"/>
      <c r="B58" s="97"/>
      <c r="C58" s="18">
        <v>26</v>
      </c>
      <c r="D58" s="16"/>
      <c r="E58" s="11"/>
      <c r="F58" s="17"/>
      <c r="G58" s="11"/>
      <c r="H58" s="11"/>
      <c r="I58" s="12"/>
      <c r="J58" s="12"/>
      <c r="K58" s="12"/>
      <c r="L58" s="12"/>
      <c r="M58" s="12"/>
    </row>
    <row r="59" spans="1:13" ht="35.25">
      <c r="A59" s="96"/>
      <c r="B59" s="97"/>
      <c r="C59" s="11"/>
      <c r="D59" s="17"/>
      <c r="E59" s="11">
        <v>7</v>
      </c>
      <c r="F59" s="17"/>
      <c r="G59" s="11"/>
      <c r="H59" s="11"/>
      <c r="I59" s="12"/>
      <c r="J59" s="12"/>
      <c r="K59" s="12"/>
      <c r="L59" s="12"/>
      <c r="M59" s="12"/>
    </row>
    <row r="60" spans="1:13" ht="35.25">
      <c r="A60" s="96"/>
      <c r="B60" s="97"/>
      <c r="C60" s="11">
        <v>23</v>
      </c>
      <c r="D60" s="17"/>
      <c r="E60" s="16"/>
      <c r="F60" s="17"/>
      <c r="G60" s="11"/>
      <c r="H60" s="11"/>
      <c r="I60" s="12"/>
      <c r="J60" s="12"/>
      <c r="K60" s="12"/>
      <c r="L60" s="12"/>
      <c r="M60" s="12"/>
    </row>
    <row r="61" spans="1:13" ht="35.25">
      <c r="A61" s="96"/>
      <c r="B61" s="97"/>
      <c r="C61" s="13"/>
      <c r="D61" s="15">
        <v>10</v>
      </c>
      <c r="E61" s="17"/>
      <c r="F61" s="17"/>
      <c r="G61" s="11"/>
      <c r="H61" s="11"/>
      <c r="I61" s="12"/>
      <c r="J61" s="12"/>
      <c r="K61" s="12"/>
      <c r="L61" s="12"/>
      <c r="M61" s="12"/>
    </row>
    <row r="62" spans="1:13" ht="35.25">
      <c r="A62" s="96"/>
      <c r="B62" s="97"/>
      <c r="C62" s="18">
        <v>10</v>
      </c>
      <c r="D62" s="11"/>
      <c r="E62" s="17"/>
      <c r="F62" s="17"/>
      <c r="G62" s="11"/>
      <c r="H62" s="11"/>
      <c r="I62" s="12"/>
      <c r="J62" s="12"/>
      <c r="K62" s="12"/>
      <c r="L62" s="12"/>
      <c r="M62" s="12"/>
    </row>
    <row r="63" spans="1:13" ht="35.25">
      <c r="A63" s="96"/>
      <c r="B63" s="97"/>
      <c r="C63" s="11"/>
      <c r="D63" s="11"/>
      <c r="E63" s="17"/>
      <c r="F63" s="17"/>
      <c r="G63" s="11"/>
      <c r="H63" s="11"/>
      <c r="I63" s="12"/>
      <c r="J63" s="12"/>
      <c r="K63" s="12"/>
      <c r="L63" s="12"/>
      <c r="M63" s="12"/>
    </row>
    <row r="64" spans="1:13" ht="46.5">
      <c r="A64" s="1"/>
      <c r="C64" s="11"/>
      <c r="D64" s="11"/>
      <c r="E64" s="17"/>
      <c r="F64" s="15">
        <v>2</v>
      </c>
      <c r="G64" s="11"/>
      <c r="H64" s="11"/>
      <c r="I64" s="12"/>
      <c r="J64" s="12"/>
      <c r="K64" s="12"/>
      <c r="L64" s="12"/>
      <c r="M64" s="12"/>
    </row>
    <row r="65" spans="1:13" ht="35.25">
      <c r="A65" s="98" t="s">
        <v>92</v>
      </c>
      <c r="B65" s="99"/>
      <c r="C65" s="11">
        <v>15</v>
      </c>
      <c r="D65" s="11"/>
      <c r="E65" s="17"/>
      <c r="F65" s="12"/>
      <c r="G65" s="12"/>
      <c r="H65" s="12"/>
      <c r="I65" s="12"/>
      <c r="J65" s="12"/>
      <c r="K65" s="12"/>
      <c r="L65" s="12"/>
      <c r="M65" s="12"/>
    </row>
    <row r="66" spans="1:13" ht="35.25">
      <c r="A66" s="98"/>
      <c r="B66" s="100"/>
      <c r="C66" s="13"/>
      <c r="D66" s="11">
        <v>15</v>
      </c>
      <c r="E66" s="17"/>
      <c r="F66" s="12"/>
      <c r="G66" s="12"/>
      <c r="H66" s="12"/>
      <c r="I66" s="12"/>
      <c r="J66" s="12"/>
      <c r="K66" s="12"/>
      <c r="L66" s="12"/>
      <c r="M66" s="12"/>
    </row>
    <row r="67" spans="1:13" ht="35.25">
      <c r="A67" s="98"/>
      <c r="B67" s="100"/>
      <c r="C67" s="18">
        <v>18</v>
      </c>
      <c r="D67" s="16"/>
      <c r="E67" s="17"/>
      <c r="F67" s="12"/>
      <c r="G67" s="12"/>
      <c r="H67" s="12"/>
      <c r="I67" s="12"/>
      <c r="J67" s="12"/>
      <c r="K67" s="12"/>
      <c r="L67" s="12"/>
      <c r="M67" s="12"/>
    </row>
    <row r="68" spans="1:13" ht="35.25">
      <c r="A68" s="98"/>
      <c r="B68" s="100"/>
      <c r="C68" s="11"/>
      <c r="D68" s="17"/>
      <c r="E68" s="15">
        <v>2</v>
      </c>
      <c r="F68" s="12"/>
      <c r="G68" s="12"/>
      <c r="H68" s="12"/>
      <c r="I68" s="12"/>
      <c r="J68" s="12"/>
      <c r="K68" s="12"/>
      <c r="L68" s="12"/>
      <c r="M68" s="12"/>
    </row>
    <row r="69" spans="1:13" ht="35.25">
      <c r="A69" s="98"/>
      <c r="B69" s="100"/>
      <c r="C69" s="11">
        <v>31</v>
      </c>
      <c r="D69" s="17"/>
      <c r="E69" s="11"/>
      <c r="F69" s="12"/>
      <c r="G69" s="12"/>
      <c r="H69" s="12"/>
      <c r="I69" s="12"/>
      <c r="J69" s="12"/>
      <c r="K69" s="12"/>
      <c r="L69" s="12"/>
      <c r="M69" s="12"/>
    </row>
    <row r="70" spans="1:13" ht="35.25">
      <c r="A70" s="98"/>
      <c r="B70" s="100"/>
      <c r="C70" s="16"/>
      <c r="D70" s="15">
        <v>2</v>
      </c>
      <c r="E70" s="11"/>
      <c r="F70" s="12"/>
      <c r="G70" s="12"/>
      <c r="H70" s="12"/>
      <c r="I70" s="12"/>
      <c r="J70" s="12"/>
      <c r="K70" s="12"/>
      <c r="L70" s="12"/>
      <c r="M70" s="12"/>
    </row>
    <row r="71" spans="1:13" ht="35.25">
      <c r="A71" s="98"/>
      <c r="B71" s="100"/>
      <c r="C71" s="15">
        <v>2</v>
      </c>
      <c r="D71" s="11"/>
      <c r="E71" s="11"/>
      <c r="F71" s="12"/>
      <c r="G71" s="12"/>
      <c r="H71" s="12"/>
      <c r="I71" s="12"/>
      <c r="J71" s="12"/>
      <c r="K71" s="12"/>
      <c r="L71" s="12"/>
      <c r="M71" s="12"/>
    </row>
    <row r="72" spans="1:13" ht="35.25">
      <c r="A72" s="98"/>
      <c r="B72" s="101"/>
      <c r="C72" s="11"/>
      <c r="D72" s="11"/>
      <c r="E72" s="11"/>
      <c r="F72" s="12"/>
      <c r="G72" s="12"/>
      <c r="H72" s="12"/>
      <c r="I72" s="12"/>
      <c r="J72" s="12"/>
      <c r="K72" s="12"/>
      <c r="L72" s="12"/>
      <c r="M72" s="12"/>
    </row>
    <row r="73" spans="1:13" ht="35.25"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</row>
    <row r="74" spans="1:13" ht="35.25">
      <c r="C74" s="11" t="s">
        <v>1</v>
      </c>
      <c r="D74" s="11" t="s">
        <v>2</v>
      </c>
      <c r="E74" s="23" t="s">
        <v>93</v>
      </c>
      <c r="F74" s="11" t="s">
        <v>94</v>
      </c>
      <c r="G74" s="11" t="s">
        <v>3</v>
      </c>
      <c r="H74" s="11" t="s">
        <v>4</v>
      </c>
      <c r="I74" s="11"/>
      <c r="J74" s="11"/>
      <c r="K74" s="12"/>
      <c r="L74" s="12"/>
      <c r="M74" s="12"/>
    </row>
    <row r="75" spans="1:13" ht="35.25"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</row>
    <row r="76" spans="1:13" ht="35.25">
      <c r="C76" s="11"/>
      <c r="D76" s="11"/>
      <c r="E76" s="11"/>
      <c r="F76" s="11"/>
      <c r="G76" s="11"/>
      <c r="H76" s="11"/>
      <c r="I76" s="11"/>
      <c r="J76" s="11"/>
      <c r="K76" s="12"/>
      <c r="L76" s="12"/>
      <c r="M76" s="12"/>
    </row>
    <row r="77" spans="1:13" ht="35.25">
      <c r="C77" s="11"/>
      <c r="D77" s="11"/>
      <c r="E77" s="11"/>
      <c r="F77" s="11"/>
      <c r="G77" s="11"/>
      <c r="H77" s="11"/>
      <c r="I77" s="11"/>
      <c r="J77" s="11"/>
      <c r="K77" s="12"/>
      <c r="L77" s="12"/>
      <c r="M77" s="12"/>
    </row>
    <row r="78" spans="1:13" ht="35.25">
      <c r="C78" s="11"/>
      <c r="D78" s="11"/>
      <c r="E78" s="11"/>
      <c r="F78" s="11"/>
      <c r="G78" s="11"/>
      <c r="H78" s="11"/>
      <c r="I78" s="11"/>
      <c r="J78" s="11"/>
      <c r="K78" s="12"/>
      <c r="L78" s="12"/>
      <c r="M78" s="12"/>
    </row>
    <row r="79" spans="1:13" ht="35.25">
      <c r="C79" s="11"/>
      <c r="D79" s="11"/>
      <c r="E79" s="11"/>
      <c r="F79" s="11"/>
      <c r="G79" s="11"/>
      <c r="H79" s="11"/>
      <c r="I79" s="11"/>
      <c r="J79" s="11"/>
      <c r="K79" s="12"/>
      <c r="L79" s="12"/>
      <c r="M79" s="12"/>
    </row>
    <row r="80" spans="1:13" ht="35.25">
      <c r="C80" s="11"/>
      <c r="D80" s="11"/>
      <c r="E80" s="11"/>
      <c r="F80" s="11"/>
      <c r="G80" s="11"/>
      <c r="H80" s="11"/>
      <c r="I80" s="11"/>
      <c r="J80" s="11"/>
      <c r="K80" s="12"/>
      <c r="L80" s="12"/>
      <c r="M80" s="12"/>
    </row>
    <row r="81" spans="2:13" ht="35.25">
      <c r="B81"/>
      <c r="C81" s="11"/>
      <c r="D81" s="11"/>
      <c r="E81" s="11"/>
      <c r="F81" s="11"/>
      <c r="G81" s="11"/>
      <c r="H81" s="11"/>
      <c r="I81" s="11"/>
      <c r="J81" s="11"/>
      <c r="K81" s="12"/>
      <c r="L81" s="12"/>
      <c r="M81" s="12"/>
    </row>
    <row r="82" spans="2:13" ht="20.25">
      <c r="B82"/>
      <c r="C82" s="24"/>
      <c r="D82" s="24"/>
      <c r="E82" s="24"/>
      <c r="F82" s="24"/>
      <c r="G82" s="24"/>
      <c r="H82" s="24"/>
      <c r="I82" s="24"/>
    </row>
    <row r="83" spans="2:13" ht="20.25">
      <c r="B83"/>
      <c r="C83" s="24"/>
      <c r="D83" s="24"/>
      <c r="E83" s="24"/>
      <c r="F83" s="24"/>
      <c r="G83" s="24"/>
      <c r="H83" s="24"/>
      <c r="I83" s="24"/>
    </row>
    <row r="84" spans="2:13" ht="20.25">
      <c r="B84"/>
      <c r="C84" s="24"/>
      <c r="D84" s="24"/>
      <c r="E84" s="24"/>
      <c r="F84" s="24"/>
      <c r="G84" s="24"/>
      <c r="H84" s="24"/>
      <c r="I84" s="24"/>
    </row>
  </sheetData>
  <mergeCells count="16">
    <mergeCell ref="A2:A9"/>
    <mergeCell ref="B2:B9"/>
    <mergeCell ref="A11:A18"/>
    <mergeCell ref="B11:B18"/>
    <mergeCell ref="A20:A27"/>
    <mergeCell ref="B20:B27"/>
    <mergeCell ref="A56:A63"/>
    <mergeCell ref="B56:B63"/>
    <mergeCell ref="A65:A72"/>
    <mergeCell ref="B65:B72"/>
    <mergeCell ref="A29:A36"/>
    <mergeCell ref="B29:B36"/>
    <mergeCell ref="A38:A45"/>
    <mergeCell ref="B38:B45"/>
    <mergeCell ref="A47:A54"/>
    <mergeCell ref="B47:B5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6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排位赛单轮</vt:lpstr>
      <vt:lpstr>排位赛总计32</vt:lpstr>
      <vt:lpstr>32</vt:lpstr>
      <vt:lpstr>淘汰赛32人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ZJ</dc:creator>
  <cp:lastModifiedBy>jie</cp:lastModifiedBy>
  <cp:lastPrinted>2016-03-27T06:47:26Z</cp:lastPrinted>
  <dcterms:created xsi:type="dcterms:W3CDTF">2016-02-08T15:29:17Z</dcterms:created>
  <dcterms:modified xsi:type="dcterms:W3CDTF">2016-03-31T04:02:17Z</dcterms:modified>
</cp:coreProperties>
</file>