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585" windowWidth="19440" windowHeight="11640" tabRatio="500" activeTab="2"/>
  </bookViews>
  <sheets>
    <sheet name="排位赛单轮" sheetId="4" r:id="rId1"/>
    <sheet name="排位赛总计104" sheetId="5" r:id="rId2"/>
    <sheet name="104" sheetId="6" r:id="rId3"/>
    <sheet name="淘汰赛1A 104" sheetId="1" r:id="rId4"/>
  </sheets>
  <definedNames>
    <definedName name="_xlnm._FilterDatabase" localSheetId="0" hidden="1">排位赛单轮!$A$3:$M$96</definedName>
    <definedName name="_xlnm._FilterDatabase" localSheetId="1" hidden="1">排位赛总计104!$B$2:$J$2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3" i="6" l="1"/>
  <c r="G218" i="6"/>
  <c r="J19" i="6"/>
  <c r="C45" i="6"/>
  <c r="C1" i="6"/>
  <c r="G2" i="6"/>
  <c r="G13" i="5"/>
  <c r="G15" i="5"/>
  <c r="G10" i="5"/>
  <c r="G11" i="5"/>
  <c r="G3" i="5"/>
  <c r="G4" i="5"/>
  <c r="G5" i="5"/>
  <c r="G6" i="5"/>
  <c r="G7" i="5"/>
  <c r="G8" i="5"/>
  <c r="G9" i="5"/>
  <c r="G12" i="5"/>
  <c r="G14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J11" i="5"/>
  <c r="K6" i="4"/>
  <c r="K85" i="4"/>
  <c r="H49" i="5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K5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6" i="4"/>
  <c r="K87" i="4"/>
  <c r="K88" i="4"/>
  <c r="K89" i="4"/>
  <c r="K90" i="4"/>
  <c r="K91" i="4"/>
  <c r="K92" i="4"/>
  <c r="K93" i="4"/>
  <c r="K94" i="4"/>
  <c r="K95" i="4"/>
  <c r="K96" i="4"/>
  <c r="L4" i="4"/>
  <c r="K4" i="4"/>
  <c r="I35" i="5"/>
  <c r="I83" i="5"/>
  <c r="I41" i="5"/>
  <c r="I33" i="5"/>
  <c r="I27" i="5"/>
  <c r="I77" i="5"/>
  <c r="I59" i="5"/>
  <c r="I55" i="5"/>
  <c r="I71" i="5"/>
  <c r="I46" i="5"/>
  <c r="I36" i="5"/>
  <c r="I81" i="5"/>
  <c r="I42" i="5"/>
  <c r="I52" i="5"/>
  <c r="I88" i="5"/>
  <c r="I51" i="5"/>
  <c r="I19" i="5"/>
  <c r="I84" i="5"/>
  <c r="I56" i="5"/>
  <c r="I53" i="5"/>
  <c r="I89" i="5"/>
  <c r="I92" i="5"/>
  <c r="I18" i="5"/>
  <c r="I37" i="5"/>
  <c r="I32" i="5"/>
  <c r="I90" i="5"/>
  <c r="I31" i="5"/>
  <c r="I69" i="5"/>
  <c r="I91" i="5"/>
  <c r="I12" i="5"/>
  <c r="I30" i="5"/>
  <c r="I80" i="5"/>
  <c r="I58" i="5"/>
  <c r="I60" i="5"/>
  <c r="I26" i="5"/>
  <c r="I20" i="5"/>
  <c r="I24" i="5"/>
  <c r="I65" i="5"/>
  <c r="I40" i="5"/>
  <c r="I72" i="5"/>
  <c r="I57" i="5"/>
  <c r="I76" i="5"/>
  <c r="I50" i="5"/>
  <c r="I3" i="5"/>
  <c r="I23" i="5"/>
  <c r="I25" i="5"/>
  <c r="I54" i="5"/>
  <c r="I95" i="5"/>
  <c r="I39" i="5"/>
  <c r="I70" i="5"/>
  <c r="I79" i="5"/>
  <c r="I94" i="5"/>
  <c r="I78" i="5"/>
  <c r="I82" i="5"/>
  <c r="I85" i="5"/>
  <c r="I64" i="5"/>
  <c r="I86" i="5"/>
  <c r="I34" i="5"/>
  <c r="I68" i="5"/>
  <c r="I75" i="5"/>
  <c r="I22" i="5"/>
  <c r="I43" i="5"/>
  <c r="I29" i="5"/>
  <c r="I38" i="5"/>
  <c r="I47" i="5"/>
  <c r="I63" i="5"/>
  <c r="I66" i="5"/>
  <c r="I21" i="5"/>
  <c r="I28" i="5"/>
  <c r="I62" i="5"/>
  <c r="I48" i="5"/>
  <c r="I74" i="5"/>
  <c r="I93" i="5"/>
  <c r="I17" i="5"/>
  <c r="I44" i="5"/>
  <c r="I61" i="5"/>
  <c r="I67" i="5"/>
  <c r="I87" i="5"/>
  <c r="I73" i="5"/>
  <c r="I45" i="5"/>
  <c r="I16" i="5"/>
  <c r="H83" i="5"/>
  <c r="H41" i="5"/>
  <c r="H33" i="5"/>
  <c r="H27" i="5"/>
  <c r="H77" i="5"/>
  <c r="H59" i="5"/>
  <c r="H55" i="5"/>
  <c r="H71" i="5"/>
  <c r="H46" i="5"/>
  <c r="H36" i="5"/>
  <c r="H81" i="5"/>
  <c r="H42" i="5"/>
  <c r="H52" i="5"/>
  <c r="H88" i="5"/>
  <c r="H51" i="5"/>
  <c r="H19" i="5"/>
  <c r="H84" i="5"/>
  <c r="H56" i="5"/>
  <c r="H53" i="5"/>
  <c r="H89" i="5"/>
  <c r="H92" i="5"/>
  <c r="H18" i="5"/>
  <c r="H37" i="5"/>
  <c r="H32" i="5"/>
  <c r="H90" i="5"/>
  <c r="H31" i="5"/>
  <c r="H69" i="5"/>
  <c r="H91" i="5"/>
  <c r="H12" i="5"/>
  <c r="H30" i="5"/>
  <c r="H80" i="5"/>
  <c r="H58" i="5"/>
  <c r="H60" i="5"/>
  <c r="H26" i="5"/>
  <c r="H20" i="5"/>
  <c r="H24" i="5"/>
  <c r="H65" i="5"/>
  <c r="H40" i="5"/>
  <c r="H72" i="5"/>
  <c r="H57" i="5"/>
  <c r="H76" i="5"/>
  <c r="H50" i="5"/>
  <c r="H3" i="5"/>
  <c r="H23" i="5"/>
  <c r="H25" i="5"/>
  <c r="H54" i="5"/>
  <c r="H95" i="5"/>
  <c r="H39" i="5"/>
  <c r="H70" i="5"/>
  <c r="H79" i="5"/>
  <c r="H94" i="5"/>
  <c r="H78" i="5"/>
  <c r="H82" i="5"/>
  <c r="H85" i="5"/>
  <c r="H64" i="5"/>
  <c r="H86" i="5"/>
  <c r="H34" i="5"/>
  <c r="H68" i="5"/>
  <c r="H75" i="5"/>
  <c r="H22" i="5"/>
  <c r="H43" i="5"/>
  <c r="H29" i="5"/>
  <c r="H38" i="5"/>
  <c r="H47" i="5"/>
  <c r="H63" i="5"/>
  <c r="H66" i="5"/>
  <c r="H21" i="5"/>
  <c r="H28" i="5"/>
  <c r="H62" i="5"/>
  <c r="H48" i="5"/>
  <c r="H74" i="5"/>
  <c r="H93" i="5"/>
  <c r="H17" i="5"/>
  <c r="H44" i="5"/>
  <c r="H61" i="5"/>
  <c r="H67" i="5"/>
  <c r="H87" i="5"/>
  <c r="H73" i="5"/>
  <c r="H45" i="5"/>
  <c r="H16" i="5"/>
  <c r="I49" i="5"/>
  <c r="J49" i="5"/>
  <c r="J35" i="5"/>
  <c r="J83" i="5"/>
  <c r="J41" i="5"/>
  <c r="J4" i="5"/>
  <c r="J33" i="5"/>
  <c r="J27" i="5"/>
  <c r="J77" i="5"/>
  <c r="J59" i="5"/>
  <c r="J55" i="5"/>
  <c r="J71" i="5"/>
  <c r="J46" i="5"/>
  <c r="J36" i="5"/>
  <c r="J81" i="5"/>
  <c r="J42" i="5"/>
  <c r="J52" i="5"/>
  <c r="J88" i="5"/>
  <c r="J51" i="5"/>
  <c r="J19" i="5"/>
  <c r="J84" i="5"/>
  <c r="J56" i="5"/>
  <c r="J53" i="5"/>
  <c r="J89" i="5"/>
  <c r="J13" i="5"/>
  <c r="J92" i="5"/>
  <c r="J18" i="5"/>
  <c r="J37" i="5"/>
  <c r="J32" i="5"/>
  <c r="J90" i="5"/>
  <c r="J9" i="5"/>
  <c r="J31" i="5"/>
  <c r="J69" i="5"/>
  <c r="J91" i="5"/>
  <c r="J12" i="5"/>
  <c r="J30" i="5"/>
  <c r="J80" i="5"/>
  <c r="J6" i="5"/>
  <c r="J58" i="5"/>
  <c r="J60" i="5"/>
  <c r="J26" i="5"/>
  <c r="J20" i="5"/>
  <c r="J15" i="5"/>
  <c r="J24" i="5"/>
  <c r="J14" i="5"/>
  <c r="J65" i="5"/>
  <c r="J40" i="5"/>
  <c r="J72" i="5"/>
  <c r="J57" i="5"/>
  <c r="J76" i="5"/>
  <c r="J50" i="5"/>
  <c r="J5" i="5"/>
  <c r="J3" i="5"/>
  <c r="J23" i="5"/>
  <c r="J25" i="5"/>
  <c r="J54" i="5"/>
  <c r="J95" i="5"/>
  <c r="J39" i="5"/>
  <c r="J10" i="5"/>
  <c r="J70" i="5"/>
  <c r="J79" i="5"/>
  <c r="J94" i="5"/>
  <c r="J8" i="5"/>
  <c r="J78" i="5"/>
  <c r="J82" i="5"/>
  <c r="J85" i="5"/>
  <c r="J64" i="5"/>
  <c r="J86" i="5"/>
  <c r="J34" i="5"/>
  <c r="J68" i="5"/>
  <c r="J75" i="5"/>
  <c r="J22" i="5"/>
  <c r="J43" i="5"/>
  <c r="J29" i="5"/>
  <c r="J38" i="5"/>
  <c r="J47" i="5"/>
  <c r="J63" i="5"/>
  <c r="J66" i="5"/>
  <c r="J21" i="5"/>
  <c r="J28" i="5"/>
  <c r="J62" i="5"/>
  <c r="J48" i="5"/>
  <c r="J74" i="5"/>
  <c r="J93" i="5"/>
  <c r="J17" i="5"/>
  <c r="J44" i="5"/>
  <c r="J61" i="5"/>
  <c r="J67" i="5"/>
  <c r="J87" i="5"/>
  <c r="J7" i="5"/>
  <c r="J73" i="5"/>
  <c r="J45" i="5"/>
  <c r="J16" i="5"/>
  <c r="J115" i="4"/>
  <c r="J114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114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4" i="4"/>
  <c r="C239" i="6"/>
  <c r="C237" i="6"/>
  <c r="C235" i="6"/>
  <c r="C233" i="6"/>
  <c r="C231" i="6"/>
  <c r="G231" i="6"/>
  <c r="C225" i="6"/>
  <c r="G226" i="6"/>
  <c r="J227" i="6"/>
  <c r="C229" i="6"/>
  <c r="C227" i="6"/>
  <c r="C223" i="6"/>
  <c r="J221" i="6"/>
  <c r="M217" i="6"/>
  <c r="P207" i="6"/>
  <c r="C191" i="6"/>
  <c r="G191" i="6"/>
  <c r="J189" i="6"/>
  <c r="M185" i="6"/>
  <c r="P177" i="6"/>
  <c r="C129" i="6"/>
  <c r="G130" i="6"/>
  <c r="J131" i="6"/>
  <c r="M135" i="6"/>
  <c r="M153" i="6"/>
  <c r="P143" i="6"/>
  <c r="S159" i="6"/>
  <c r="C255" i="6"/>
  <c r="G255" i="6"/>
  <c r="J253" i="6"/>
  <c r="M249" i="6"/>
  <c r="P241" i="6"/>
  <c r="S225" i="6"/>
  <c r="Z131" i="6"/>
  <c r="C159" i="6"/>
  <c r="G159" i="6"/>
  <c r="J157" i="6"/>
  <c r="C119" i="6"/>
  <c r="G119" i="6"/>
  <c r="J115" i="6"/>
  <c r="C127" i="6"/>
  <c r="G127" i="6"/>
  <c r="J125" i="6"/>
  <c r="M121" i="6"/>
  <c r="P113" i="6"/>
  <c r="C65" i="6"/>
  <c r="G66" i="6"/>
  <c r="J67" i="6"/>
  <c r="M71" i="6"/>
  <c r="M89" i="6"/>
  <c r="P79" i="6"/>
  <c r="S97" i="6"/>
  <c r="Z125" i="6"/>
  <c r="Z127" i="6"/>
  <c r="AD123" i="6"/>
  <c r="C95" i="6"/>
  <c r="G95" i="6"/>
  <c r="C89" i="6"/>
  <c r="G90" i="6"/>
  <c r="J93" i="6"/>
  <c r="C81" i="6"/>
  <c r="G82" i="6"/>
  <c r="J83" i="6"/>
  <c r="C47" i="6"/>
  <c r="G47" i="6"/>
  <c r="J45" i="6"/>
  <c r="M39" i="6"/>
  <c r="C55" i="6"/>
  <c r="G55" i="6"/>
  <c r="C49" i="6"/>
  <c r="G50" i="6"/>
  <c r="J51" i="6"/>
  <c r="M57" i="6"/>
  <c r="P49" i="6"/>
  <c r="J3" i="6"/>
  <c r="M7" i="6"/>
  <c r="P15" i="6"/>
  <c r="S31" i="6"/>
  <c r="Z129" i="6"/>
  <c r="AD131" i="6"/>
  <c r="C79" i="6"/>
  <c r="G79" i="6"/>
  <c r="C73" i="6"/>
  <c r="G74" i="6"/>
  <c r="J77" i="6"/>
  <c r="C111" i="6"/>
  <c r="G111" i="6"/>
  <c r="C105" i="6"/>
  <c r="G106" i="6"/>
  <c r="J109" i="6"/>
  <c r="C101" i="6"/>
  <c r="G103" i="6"/>
  <c r="J99" i="6"/>
  <c r="M103" i="6"/>
  <c r="C143" i="6"/>
  <c r="G143" i="6"/>
  <c r="J141" i="6"/>
  <c r="C175" i="6"/>
  <c r="G175" i="6"/>
  <c r="J173" i="6"/>
  <c r="M167" i="6"/>
  <c r="C207" i="6"/>
  <c r="G207" i="6"/>
  <c r="J205" i="6"/>
  <c r="C193" i="6"/>
  <c r="G194" i="6"/>
  <c r="J195" i="6"/>
  <c r="M199" i="6"/>
  <c r="G239" i="6"/>
  <c r="J237" i="6"/>
  <c r="M231" i="6"/>
  <c r="AD127" i="6"/>
  <c r="C247" i="6"/>
  <c r="C245" i="6"/>
  <c r="G247" i="6"/>
  <c r="C241" i="6"/>
  <c r="G242" i="6"/>
  <c r="J243" i="6"/>
  <c r="C215" i="6"/>
  <c r="G215" i="6"/>
  <c r="J211" i="6"/>
  <c r="G199" i="6"/>
  <c r="C183" i="6"/>
  <c r="G183" i="6"/>
  <c r="J179" i="6"/>
  <c r="C167" i="6"/>
  <c r="C165" i="6"/>
  <c r="G167" i="6"/>
  <c r="C161" i="6"/>
  <c r="G162" i="6"/>
  <c r="J163" i="6"/>
  <c r="C151" i="6"/>
  <c r="G151" i="6"/>
  <c r="J147" i="6"/>
  <c r="G135" i="6"/>
  <c r="C103" i="6"/>
  <c r="C87" i="6"/>
  <c r="C85" i="6"/>
  <c r="G87" i="6"/>
  <c r="C17" i="6"/>
  <c r="G18" i="6"/>
  <c r="C37" i="6"/>
  <c r="G39" i="6"/>
  <c r="J35" i="6"/>
  <c r="C31" i="6"/>
  <c r="G31" i="6"/>
  <c r="C25" i="6"/>
  <c r="G26" i="6"/>
  <c r="J29" i="6"/>
  <c r="M25" i="6"/>
  <c r="C15" i="6"/>
  <c r="C13" i="6"/>
  <c r="G15" i="6"/>
  <c r="J13" i="6"/>
  <c r="G7" i="6"/>
  <c r="G250" i="6"/>
  <c r="C243" i="6"/>
  <c r="G234" i="6"/>
  <c r="C219" i="6"/>
  <c r="C211" i="6"/>
  <c r="C209" i="6"/>
  <c r="G210" i="6"/>
  <c r="C203" i="6"/>
  <c r="C201" i="6"/>
  <c r="G202" i="6"/>
  <c r="G186" i="6"/>
  <c r="C179" i="6"/>
  <c r="C177" i="6"/>
  <c r="G178" i="6"/>
  <c r="C171" i="6"/>
  <c r="C169" i="6"/>
  <c r="G170" i="6"/>
  <c r="C163" i="6"/>
  <c r="C155" i="6"/>
  <c r="G154" i="6"/>
  <c r="C147" i="6"/>
  <c r="C145" i="6"/>
  <c r="G146" i="6"/>
  <c r="C139" i="6"/>
  <c r="C137" i="6"/>
  <c r="G138" i="6"/>
  <c r="C51" i="6"/>
  <c r="C221" i="6"/>
  <c r="C217" i="6"/>
  <c r="C213" i="6"/>
  <c r="C205" i="6"/>
  <c r="C181" i="6"/>
  <c r="C173" i="6"/>
  <c r="C157" i="6"/>
  <c r="C153" i="6"/>
  <c r="C149" i="6"/>
  <c r="C141" i="6"/>
  <c r="C63" i="6"/>
  <c r="G63" i="6"/>
  <c r="J61" i="6"/>
  <c r="G122" i="6"/>
  <c r="C115" i="6"/>
  <c r="C113" i="6"/>
  <c r="G114" i="6"/>
  <c r="C107" i="6"/>
  <c r="C99" i="6"/>
  <c r="C97" i="6"/>
  <c r="G98" i="6"/>
  <c r="C91" i="6"/>
  <c r="C83" i="6"/>
  <c r="C75" i="6"/>
  <c r="G71" i="6"/>
  <c r="G58" i="6"/>
  <c r="C43" i="6"/>
  <c r="G42" i="6"/>
  <c r="C35" i="6"/>
  <c r="C33" i="6"/>
  <c r="G34" i="6"/>
  <c r="C23" i="6"/>
  <c r="G23" i="6"/>
  <c r="C27" i="6"/>
  <c r="C117" i="6"/>
  <c r="C109" i="6"/>
  <c r="C93" i="6"/>
  <c r="C77" i="6"/>
  <c r="C53" i="6"/>
  <c r="C41" i="6"/>
  <c r="C39" i="6"/>
  <c r="C29" i="6"/>
  <c r="C21" i="6"/>
  <c r="C19" i="6"/>
  <c r="C11" i="6"/>
  <c r="C9" i="6"/>
  <c r="G10" i="6"/>
</calcChain>
</file>

<file path=xl/sharedStrings.xml><?xml version="1.0" encoding="utf-8"?>
<sst xmlns="http://schemas.openxmlformats.org/spreadsheetml/2006/main" count="1011" uniqueCount="395">
  <si>
    <t>bye</t>
    <phoneticPr fontId="1" type="noConversion"/>
  </si>
  <si>
    <t>A</t>
    <phoneticPr fontId="1" type="noConversion"/>
  </si>
  <si>
    <t>A2</t>
    <phoneticPr fontId="1" type="noConversion"/>
  </si>
  <si>
    <t>B</t>
    <phoneticPr fontId="1" type="noConversion"/>
  </si>
  <si>
    <t>B2</t>
    <phoneticPr fontId="1" type="noConversion"/>
  </si>
  <si>
    <t>C</t>
    <phoneticPr fontId="1" type="noConversion"/>
  </si>
  <si>
    <t>C2</t>
    <phoneticPr fontId="1" type="noConversion"/>
  </si>
  <si>
    <t>D</t>
    <phoneticPr fontId="1" type="noConversion"/>
  </si>
  <si>
    <t>D2</t>
    <phoneticPr fontId="1" type="noConversion"/>
  </si>
  <si>
    <t>E</t>
    <phoneticPr fontId="1" type="noConversion"/>
  </si>
  <si>
    <t>E2</t>
    <phoneticPr fontId="1" type="noConversion"/>
  </si>
  <si>
    <t>F</t>
    <phoneticPr fontId="1" type="noConversion"/>
  </si>
  <si>
    <t>F2</t>
    <phoneticPr fontId="1" type="noConversion"/>
  </si>
  <si>
    <t>G</t>
    <phoneticPr fontId="1" type="noConversion"/>
  </si>
  <si>
    <t>G2</t>
    <phoneticPr fontId="1" type="noConversion"/>
  </si>
  <si>
    <t>H</t>
    <phoneticPr fontId="1" type="noConversion"/>
  </si>
  <si>
    <t>H2</t>
    <phoneticPr fontId="1" type="noConversion"/>
  </si>
  <si>
    <t>1/48</t>
    <phoneticPr fontId="1" type="noConversion"/>
  </si>
  <si>
    <t>1/24-</t>
    <phoneticPr fontId="1" type="noConversion"/>
  </si>
  <si>
    <t>1/16-</t>
    <phoneticPr fontId="1" type="noConversion"/>
  </si>
  <si>
    <t>1/8-</t>
    <phoneticPr fontId="1" type="noConversion"/>
  </si>
  <si>
    <t>1/4-</t>
    <phoneticPr fontId="1" type="noConversion"/>
  </si>
  <si>
    <t>半决赛</t>
    <phoneticPr fontId="1" type="noConversion"/>
  </si>
  <si>
    <t>铜牌决赛</t>
    <phoneticPr fontId="1" type="noConversion"/>
  </si>
  <si>
    <t>金牌决赛</t>
    <phoneticPr fontId="1" type="noConversion"/>
  </si>
  <si>
    <t>靶位</t>
    <phoneticPr fontId="6" type="noConversion"/>
  </si>
  <si>
    <t>代表队</t>
    <phoneticPr fontId="6" type="noConversion"/>
  </si>
  <si>
    <t>运动员</t>
    <phoneticPr fontId="6" type="noConversion"/>
  </si>
  <si>
    <t>50米1</t>
    <phoneticPr fontId="6" type="noConversion"/>
  </si>
  <si>
    <t>10'S</t>
    <phoneticPr fontId="6" type="noConversion"/>
  </si>
  <si>
    <t>X'S</t>
    <phoneticPr fontId="6" type="noConversion"/>
  </si>
  <si>
    <t>常州青枫</t>
  </si>
  <si>
    <t>许傅君</t>
  </si>
  <si>
    <t>宗奇鸣</t>
  </si>
  <si>
    <t>张祯晔</t>
  </si>
  <si>
    <t>顾森佶</t>
  </si>
  <si>
    <t>徐振华</t>
  </si>
  <si>
    <t>洪湘帆</t>
  </si>
  <si>
    <t>朱恩伟</t>
  </si>
  <si>
    <t>张师恩</t>
  </si>
  <si>
    <t>陈一桑</t>
  </si>
  <si>
    <t>徐凤麟</t>
  </si>
  <si>
    <t>张美清</t>
  </si>
  <si>
    <t>高志刚</t>
  </si>
  <si>
    <t>昌钟民</t>
  </si>
  <si>
    <t>黄炎峰</t>
  </si>
  <si>
    <t>廖小宁</t>
  </si>
  <si>
    <t>林良富</t>
  </si>
  <si>
    <t>石成祥</t>
  </si>
  <si>
    <t>杨之潼</t>
  </si>
  <si>
    <t>男子复合弓50米第二单轮成绩排名</t>
    <phoneticPr fontId="6" type="noConversion"/>
  </si>
  <si>
    <t>靶位</t>
    <phoneticPr fontId="6" type="noConversion"/>
  </si>
  <si>
    <t>50米2</t>
    <phoneticPr fontId="6" type="noConversion"/>
  </si>
  <si>
    <t>男子复合弓双轮单轮成绩排名</t>
    <phoneticPr fontId="6" type="noConversion"/>
  </si>
  <si>
    <t>成绩</t>
    <phoneticPr fontId="6" type="noConversion"/>
  </si>
  <si>
    <t>名次</t>
    <phoneticPr fontId="6" type="noConversion"/>
  </si>
  <si>
    <t>自动排名函数：=RANK(E3,$E$3:$E$106),自动排名函数要求基础为总成绩也为求和函数运算出来，自动排名函数解释E3（$E$3）为E列3行，表示排名数据的起始位置，$E$106为所有表格的E列106行，表示排名数据的结束位置。同理如果数据的结束位置为128，则将106改为128即可。</t>
    <rPh sb="0" eb="1">
      <t>zi'dong</t>
    </rPh>
    <rPh sb="2" eb="3">
      <t>pai</t>
    </rPh>
    <rPh sb="3" eb="4">
      <t>ming'ci</t>
    </rPh>
    <rPh sb="4" eb="5">
      <t>han'shu</t>
    </rPh>
    <rPh sb="29" eb="30">
      <t>zi'dong</t>
    </rPh>
    <rPh sb="31" eb="32">
      <t>pai'ming</t>
    </rPh>
    <rPh sb="33" eb="34">
      <t>han'shu</t>
    </rPh>
    <rPh sb="35" eb="36">
      <t>yao'qiu</t>
    </rPh>
    <rPh sb="37" eb="38">
      <t>ji'chu</t>
    </rPh>
    <rPh sb="39" eb="40">
      <t>wei</t>
    </rPh>
    <rPh sb="40" eb="41">
      <t>zong</t>
    </rPh>
    <rPh sb="41" eb="42">
      <t>cheng'ji</t>
    </rPh>
    <rPh sb="43" eb="44">
      <t>ye</t>
    </rPh>
    <rPh sb="44" eb="45">
      <t>wei</t>
    </rPh>
    <rPh sb="45" eb="46">
      <t>qiu'he</t>
    </rPh>
    <rPh sb="47" eb="48">
      <t>han'shu</t>
    </rPh>
    <rPh sb="49" eb="50">
      <t>yun'suan</t>
    </rPh>
    <rPh sb="51" eb="52">
      <t>chu'lai</t>
    </rPh>
    <rPh sb="54" eb="55">
      <t>zi'dong</t>
    </rPh>
    <rPh sb="56" eb="57">
      <t>pai'ming</t>
    </rPh>
    <rPh sb="58" eb="59">
      <t>han'shu</t>
    </rPh>
    <rPh sb="60" eb="61">
      <t>jie'shi</t>
    </rPh>
    <rPh sb="70" eb="71">
      <t>wei</t>
    </rPh>
    <rPh sb="72" eb="73">
      <t>lie</t>
    </rPh>
    <rPh sb="74" eb="75">
      <t>hang</t>
    </rPh>
    <rPh sb="76" eb="77">
      <t>biao'shi</t>
    </rPh>
    <rPh sb="78" eb="79">
      <t>pai'ming</t>
    </rPh>
    <rPh sb="80" eb="81">
      <t>shu'ju</t>
    </rPh>
    <rPh sb="82" eb="83">
      <t>de</t>
    </rPh>
    <rPh sb="83" eb="84">
      <t>qi'shi</t>
    </rPh>
    <rPh sb="85" eb="86">
      <t>wei'zhi</t>
    </rPh>
    <rPh sb="94" eb="95">
      <t>wei</t>
    </rPh>
    <rPh sb="95" eb="96">
      <t>suo'you</t>
    </rPh>
    <rPh sb="97" eb="98">
      <t>biao'ge</t>
    </rPh>
    <rPh sb="99" eb="100">
      <t>de</t>
    </rPh>
    <rPh sb="101" eb="102">
      <t>lie</t>
    </rPh>
    <rPh sb="105" eb="106">
      <t>hang</t>
    </rPh>
    <rPh sb="107" eb="108">
      <t>biao'shi</t>
    </rPh>
    <rPh sb="109" eb="110">
      <t>pai'ming</t>
    </rPh>
    <rPh sb="111" eb="112">
      <t>shu'ju</t>
    </rPh>
    <rPh sb="113" eb="114">
      <t>de</t>
    </rPh>
    <rPh sb="114" eb="115">
      <t>jie'shu</t>
    </rPh>
    <rPh sb="116" eb="117">
      <t>wei'zhi</t>
    </rPh>
    <rPh sb="119" eb="120">
      <t>tong'li</t>
    </rPh>
    <rPh sb="121" eb="122">
      <t>ru'guo</t>
    </rPh>
    <rPh sb="123" eb="124">
      <t>shu'ju</t>
    </rPh>
    <rPh sb="125" eb="126">
      <t>de</t>
    </rPh>
    <rPh sb="126" eb="127">
      <t>jie's</t>
    </rPh>
    <rPh sb="128" eb="129">
      <t>wei'zhi</t>
    </rPh>
    <rPh sb="130" eb="131">
      <t>wei</t>
    </rPh>
    <rPh sb="135" eb="136">
      <t>ze</t>
    </rPh>
    <rPh sb="136" eb="137">
      <t>jiang</t>
    </rPh>
    <rPh sb="140" eb="141">
      <t>gai</t>
    </rPh>
    <rPh sb="141" eb="142">
      <t>wei</t>
    </rPh>
    <rPh sb="145" eb="146">
      <t>ji'ke</t>
    </rPh>
    <phoneticPr fontId="1" type="noConversion"/>
  </si>
  <si>
    <t>代表队</t>
    <phoneticPr fontId="6" type="noConversion"/>
  </si>
  <si>
    <t>运动员</t>
    <phoneticPr fontId="1" type="noConversion"/>
  </si>
  <si>
    <t>序号</t>
    <rPh sb="0" eb="1">
      <t>xu'hao</t>
    </rPh>
    <phoneticPr fontId="1" type="noConversion"/>
  </si>
  <si>
    <t>朱越明</t>
  </si>
  <si>
    <t>徐雅鹏</t>
  </si>
  <si>
    <t>:</t>
    <phoneticPr fontId="1" type="noConversion"/>
  </si>
  <si>
    <t>A组</t>
    <rPh sb="1" eb="2">
      <t>zu</t>
    </rPh>
    <phoneticPr fontId="1" type="noConversion"/>
  </si>
  <si>
    <t>A2组</t>
    <rPh sb="2" eb="3">
      <t>zu</t>
    </rPh>
    <phoneticPr fontId="1" type="noConversion"/>
  </si>
  <si>
    <t>B组</t>
    <rPh sb="1" eb="2">
      <t>zu</t>
    </rPh>
    <phoneticPr fontId="1" type="noConversion"/>
  </si>
  <si>
    <t>C组</t>
    <rPh sb="1" eb="2">
      <t>zu</t>
    </rPh>
    <phoneticPr fontId="1" type="noConversion"/>
  </si>
  <si>
    <t>B2组</t>
    <rPh sb="2" eb="3">
      <t>zu</t>
    </rPh>
    <phoneticPr fontId="1" type="noConversion"/>
  </si>
  <si>
    <t>C2组</t>
    <rPh sb="2" eb="3">
      <t>zu</t>
    </rPh>
    <phoneticPr fontId="1" type="noConversion"/>
  </si>
  <si>
    <t>D组</t>
    <rPh sb="1" eb="2">
      <t>zu</t>
    </rPh>
    <phoneticPr fontId="1" type="noConversion"/>
  </si>
  <si>
    <t>D2组</t>
    <rPh sb="2" eb="3">
      <t>zu</t>
    </rPh>
    <phoneticPr fontId="1" type="noConversion"/>
  </si>
  <si>
    <t>E组</t>
    <rPh sb="1" eb="2">
      <t>zu</t>
    </rPh>
    <phoneticPr fontId="1" type="noConversion"/>
  </si>
  <si>
    <t>E2组</t>
    <rPh sb="2" eb="3">
      <t>zu</t>
    </rPh>
    <phoneticPr fontId="1" type="noConversion"/>
  </si>
  <si>
    <t>F组</t>
    <rPh sb="1" eb="2">
      <t>zu</t>
    </rPh>
    <phoneticPr fontId="1" type="noConversion"/>
  </si>
  <si>
    <t>F2组</t>
    <rPh sb="2" eb="3">
      <t>zu</t>
    </rPh>
    <phoneticPr fontId="1" type="noConversion"/>
  </si>
  <si>
    <t>G组</t>
    <rPh sb="1" eb="2">
      <t>zu</t>
    </rPh>
    <phoneticPr fontId="1" type="noConversion"/>
  </si>
  <si>
    <t>G2组</t>
    <rPh sb="2" eb="3">
      <t>zu</t>
    </rPh>
    <phoneticPr fontId="1" type="noConversion"/>
  </si>
  <si>
    <t>H组</t>
    <rPh sb="1" eb="2">
      <t>zu</t>
    </rPh>
    <phoneticPr fontId="1" type="noConversion"/>
  </si>
  <si>
    <t>H2组</t>
    <rPh sb="2" eb="3">
      <t>zu</t>
    </rPh>
    <phoneticPr fontId="1" type="noConversion"/>
  </si>
  <si>
    <t>冠亚军争夺</t>
    <rPh sb="0" eb="1">
      <t>guan'ya'jun</t>
    </rPh>
    <rPh sb="3" eb="4">
      <t>zheng'duo</t>
    </rPh>
    <phoneticPr fontId="1" type="noConversion"/>
  </si>
  <si>
    <t>三四名争夺</t>
    <rPh sb="0" eb="1">
      <t>san'si'ming</t>
    </rPh>
    <rPh sb="3" eb="4">
      <t>zheng'duo</t>
    </rPh>
    <phoneticPr fontId="1" type="noConversion"/>
  </si>
  <si>
    <t>冠军</t>
    <rPh sb="0" eb="1">
      <t>guan'jun</t>
    </rPh>
    <phoneticPr fontId="1" type="noConversion"/>
  </si>
  <si>
    <t>亚军</t>
    <rPh sb="0" eb="1">
      <t>ya'jun</t>
    </rPh>
    <phoneticPr fontId="1" type="noConversion"/>
  </si>
  <si>
    <t>季军</t>
    <rPh sb="0" eb="1">
      <t>ji'jun</t>
    </rPh>
    <phoneticPr fontId="1" type="noConversion"/>
  </si>
  <si>
    <t>男子复合弓50米第一单轮成绩排名</t>
    <phoneticPr fontId="6" type="noConversion"/>
  </si>
  <si>
    <t>1A</t>
    <phoneticPr fontId="1" type="noConversion"/>
  </si>
  <si>
    <t>郭严</t>
    <phoneticPr fontId="1" type="noConversion"/>
  </si>
  <si>
    <t>上海浦东射协</t>
  </si>
  <si>
    <t>1B</t>
    <phoneticPr fontId="1" type="noConversion"/>
  </si>
  <si>
    <t>B.E.A.T.大师兄精英</t>
  </si>
  <si>
    <t>1C</t>
    <phoneticPr fontId="1" type="noConversion"/>
  </si>
  <si>
    <t>上海悦友行射武</t>
  </si>
  <si>
    <t>2A</t>
    <phoneticPr fontId="1" type="noConversion"/>
  </si>
  <si>
    <t>宋祖旺</t>
  </si>
  <si>
    <t>2B</t>
    <phoneticPr fontId="1" type="noConversion"/>
  </si>
  <si>
    <t>2C</t>
    <phoneticPr fontId="1" type="noConversion"/>
  </si>
  <si>
    <t>潘江</t>
    <phoneticPr fontId="1" type="noConversion"/>
  </si>
  <si>
    <t>3A</t>
    <phoneticPr fontId="1" type="noConversion"/>
  </si>
  <si>
    <t>3B</t>
    <phoneticPr fontId="1" type="noConversion"/>
  </si>
  <si>
    <t>骆哲</t>
    <phoneticPr fontId="1" type="noConversion"/>
  </si>
  <si>
    <t>3C</t>
    <phoneticPr fontId="1" type="noConversion"/>
  </si>
  <si>
    <t>华超</t>
    <phoneticPr fontId="1" type="noConversion"/>
  </si>
  <si>
    <t>4A</t>
    <phoneticPr fontId="1" type="noConversion"/>
  </si>
  <si>
    <t>罗飞</t>
    <phoneticPr fontId="1" type="noConversion"/>
  </si>
  <si>
    <t>4B</t>
    <phoneticPr fontId="1" type="noConversion"/>
  </si>
  <si>
    <t>尹志伟</t>
  </si>
  <si>
    <t>4C</t>
    <phoneticPr fontId="1" type="noConversion"/>
  </si>
  <si>
    <t>周礼</t>
    <phoneticPr fontId="1" type="noConversion"/>
  </si>
  <si>
    <t>5A</t>
    <phoneticPr fontId="1" type="noConversion"/>
  </si>
  <si>
    <t>卫扬</t>
    <phoneticPr fontId="1" type="noConversion"/>
  </si>
  <si>
    <t>5B</t>
    <phoneticPr fontId="1" type="noConversion"/>
  </si>
  <si>
    <t>王磊</t>
    <phoneticPr fontId="1" type="noConversion"/>
  </si>
  <si>
    <t>5C</t>
    <phoneticPr fontId="1" type="noConversion"/>
  </si>
  <si>
    <t>陈韵</t>
    <phoneticPr fontId="1" type="noConversion"/>
  </si>
  <si>
    <t>6A</t>
    <phoneticPr fontId="1" type="noConversion"/>
  </si>
  <si>
    <t>张锷</t>
    <phoneticPr fontId="1" type="noConversion"/>
  </si>
  <si>
    <t>6B</t>
    <phoneticPr fontId="1" type="noConversion"/>
  </si>
  <si>
    <t>关剑</t>
    <phoneticPr fontId="1" type="noConversion"/>
  </si>
  <si>
    <t>6C</t>
    <phoneticPr fontId="1" type="noConversion"/>
  </si>
  <si>
    <t>姚海沁</t>
  </si>
  <si>
    <t>7A</t>
    <phoneticPr fontId="1" type="noConversion"/>
  </si>
  <si>
    <t>7B</t>
    <phoneticPr fontId="1" type="noConversion"/>
  </si>
  <si>
    <t>7C</t>
    <phoneticPr fontId="1" type="noConversion"/>
  </si>
  <si>
    <t>8A</t>
    <phoneticPr fontId="1" type="noConversion"/>
  </si>
  <si>
    <t>8B</t>
    <phoneticPr fontId="1" type="noConversion"/>
  </si>
  <si>
    <t>孙伟</t>
    <phoneticPr fontId="1" type="noConversion"/>
  </si>
  <si>
    <t>8C</t>
    <phoneticPr fontId="1" type="noConversion"/>
  </si>
  <si>
    <t>杜琳（女）</t>
    <phoneticPr fontId="1" type="noConversion"/>
  </si>
  <si>
    <t>9A</t>
    <phoneticPr fontId="1" type="noConversion"/>
  </si>
  <si>
    <t>张勇</t>
    <phoneticPr fontId="1" type="noConversion"/>
  </si>
  <si>
    <t>9B</t>
    <phoneticPr fontId="1" type="noConversion"/>
  </si>
  <si>
    <t>高远（女）</t>
    <phoneticPr fontId="1" type="noConversion"/>
  </si>
  <si>
    <t>9C</t>
    <phoneticPr fontId="1" type="noConversion"/>
  </si>
  <si>
    <t>张莹（女）</t>
  </si>
  <si>
    <t>江阴市射箭协会</t>
  </si>
  <si>
    <t>10A</t>
    <phoneticPr fontId="1" type="noConversion"/>
  </si>
  <si>
    <t>10B</t>
    <phoneticPr fontId="1" type="noConversion"/>
  </si>
  <si>
    <t>蒋超英（女）</t>
  </si>
  <si>
    <t>10C</t>
    <phoneticPr fontId="1" type="noConversion"/>
  </si>
  <si>
    <t>夏涛</t>
    <phoneticPr fontId="1" type="noConversion"/>
  </si>
  <si>
    <t>11A</t>
    <phoneticPr fontId="1" type="noConversion"/>
  </si>
  <si>
    <t>11B</t>
    <phoneticPr fontId="1" type="noConversion"/>
  </si>
  <si>
    <t>宋辉</t>
    <phoneticPr fontId="1" type="noConversion"/>
  </si>
  <si>
    <t>连云港市千羽</t>
  </si>
  <si>
    <t>11C</t>
    <phoneticPr fontId="1" type="noConversion"/>
  </si>
  <si>
    <t>李昊</t>
    <phoneticPr fontId="1" type="noConversion"/>
  </si>
  <si>
    <t>长沙百杨</t>
  </si>
  <si>
    <t>12A</t>
    <phoneticPr fontId="1" type="noConversion"/>
  </si>
  <si>
    <t>杨杰</t>
    <phoneticPr fontId="1" type="noConversion"/>
  </si>
  <si>
    <t>12B</t>
    <phoneticPr fontId="1" type="noConversion"/>
  </si>
  <si>
    <t>王梓懋</t>
  </si>
  <si>
    <t>12C</t>
    <phoneticPr fontId="1" type="noConversion"/>
  </si>
  <si>
    <t>13A</t>
    <phoneticPr fontId="1" type="noConversion"/>
  </si>
  <si>
    <t>翁一飞</t>
  </si>
  <si>
    <t>13B</t>
    <phoneticPr fontId="1" type="noConversion"/>
  </si>
  <si>
    <t>杨波</t>
    <phoneticPr fontId="1" type="noConversion"/>
  </si>
  <si>
    <t>13C</t>
    <phoneticPr fontId="1" type="noConversion"/>
  </si>
  <si>
    <t>阮持华</t>
  </si>
  <si>
    <t>南京后羿</t>
  </si>
  <si>
    <t>14A</t>
    <phoneticPr fontId="1" type="noConversion"/>
  </si>
  <si>
    <t>岳挺宇</t>
  </si>
  <si>
    <t>14B</t>
    <phoneticPr fontId="1" type="noConversion"/>
  </si>
  <si>
    <t>杨烨</t>
    <phoneticPr fontId="1" type="noConversion"/>
  </si>
  <si>
    <t>上海箭蛙</t>
  </si>
  <si>
    <t>14C</t>
    <phoneticPr fontId="1" type="noConversion"/>
  </si>
  <si>
    <t>羊井昊</t>
  </si>
  <si>
    <t>15A</t>
    <phoneticPr fontId="1" type="noConversion"/>
  </si>
  <si>
    <t>魏雨石</t>
  </si>
  <si>
    <t>15B</t>
    <phoneticPr fontId="1" type="noConversion"/>
  </si>
  <si>
    <t>胡嵩鹤</t>
  </si>
  <si>
    <t>15C</t>
    <phoneticPr fontId="1" type="noConversion"/>
  </si>
  <si>
    <t>王克彬</t>
  </si>
  <si>
    <t>16A</t>
    <phoneticPr fontId="1" type="noConversion"/>
  </si>
  <si>
    <t>林恺</t>
    <phoneticPr fontId="1" type="noConversion"/>
  </si>
  <si>
    <t>16B</t>
    <phoneticPr fontId="1" type="noConversion"/>
  </si>
  <si>
    <t>朱华俊</t>
  </si>
  <si>
    <t>16C</t>
    <phoneticPr fontId="1" type="noConversion"/>
  </si>
  <si>
    <t>梁天柱</t>
  </si>
  <si>
    <t>17A</t>
    <phoneticPr fontId="1" type="noConversion"/>
  </si>
  <si>
    <t>钱雪俊</t>
  </si>
  <si>
    <t>17B</t>
    <phoneticPr fontId="1" type="noConversion"/>
  </si>
  <si>
    <t>徐州彭城射艺</t>
  </si>
  <si>
    <t>17C</t>
    <phoneticPr fontId="1" type="noConversion"/>
  </si>
  <si>
    <t>李力</t>
    <phoneticPr fontId="1" type="noConversion"/>
  </si>
  <si>
    <t>18A</t>
    <phoneticPr fontId="1" type="noConversion"/>
  </si>
  <si>
    <t>王博</t>
    <phoneticPr fontId="1" type="noConversion"/>
  </si>
  <si>
    <t>18B</t>
    <phoneticPr fontId="1" type="noConversion"/>
  </si>
  <si>
    <t>常进</t>
    <phoneticPr fontId="1" type="noConversion"/>
  </si>
  <si>
    <t>18C</t>
    <phoneticPr fontId="1" type="noConversion"/>
  </si>
  <si>
    <t>程建斌</t>
  </si>
  <si>
    <t>19A</t>
    <phoneticPr fontId="1" type="noConversion"/>
  </si>
  <si>
    <t>马沪</t>
    <phoneticPr fontId="1" type="noConversion"/>
  </si>
  <si>
    <t>19B</t>
    <phoneticPr fontId="1" type="noConversion"/>
  </si>
  <si>
    <t>梁鹤</t>
    <phoneticPr fontId="1" type="noConversion"/>
  </si>
  <si>
    <t>19C</t>
    <phoneticPr fontId="1" type="noConversion"/>
  </si>
  <si>
    <t>叶静成</t>
  </si>
  <si>
    <t>20A</t>
    <phoneticPr fontId="1" type="noConversion"/>
  </si>
  <si>
    <t>20B</t>
    <phoneticPr fontId="1" type="noConversion"/>
  </si>
  <si>
    <t>赵德凯</t>
  </si>
  <si>
    <t>20C</t>
    <phoneticPr fontId="1" type="noConversion"/>
  </si>
  <si>
    <t>单亮</t>
    <phoneticPr fontId="1" type="noConversion"/>
  </si>
  <si>
    <r>
      <t>BOWSAC(博赛）</t>
    </r>
    <r>
      <rPr>
        <sz val="11"/>
        <color theme="1"/>
        <rFont val="宋体"/>
        <family val="3"/>
        <charset val="134"/>
        <scheme val="minor"/>
      </rPr>
      <t/>
    </r>
  </si>
  <si>
    <t>21A</t>
    <phoneticPr fontId="1" type="noConversion"/>
  </si>
  <si>
    <t>21B</t>
    <phoneticPr fontId="1" type="noConversion"/>
  </si>
  <si>
    <t>徐晋</t>
    <phoneticPr fontId="1" type="noConversion"/>
  </si>
  <si>
    <t>21C</t>
    <phoneticPr fontId="1" type="noConversion"/>
  </si>
  <si>
    <t>林晟</t>
    <phoneticPr fontId="1" type="noConversion"/>
  </si>
  <si>
    <t>BOWSAC(博赛）</t>
  </si>
  <si>
    <t>22A</t>
    <phoneticPr fontId="1" type="noConversion"/>
  </si>
  <si>
    <t>朱斌华</t>
  </si>
  <si>
    <t>22B</t>
    <phoneticPr fontId="1" type="noConversion"/>
  </si>
  <si>
    <t>王辉</t>
    <phoneticPr fontId="1" type="noConversion"/>
  </si>
  <si>
    <t>22C</t>
    <phoneticPr fontId="1" type="noConversion"/>
  </si>
  <si>
    <t>23A</t>
    <phoneticPr fontId="1" type="noConversion"/>
  </si>
  <si>
    <t>王晓杰</t>
  </si>
  <si>
    <t>23B</t>
    <phoneticPr fontId="1" type="noConversion"/>
  </si>
  <si>
    <t>23C</t>
    <phoneticPr fontId="1" type="noConversion"/>
  </si>
  <si>
    <t>李想</t>
    <phoneticPr fontId="1" type="noConversion"/>
  </si>
  <si>
    <t>24A</t>
    <phoneticPr fontId="1" type="noConversion"/>
  </si>
  <si>
    <t>高渊</t>
    <phoneticPr fontId="1" type="noConversion"/>
  </si>
  <si>
    <t>24B</t>
    <phoneticPr fontId="1" type="noConversion"/>
  </si>
  <si>
    <t>24C</t>
    <phoneticPr fontId="1" type="noConversion"/>
  </si>
  <si>
    <t>黄春</t>
    <phoneticPr fontId="1" type="noConversion"/>
  </si>
  <si>
    <t>25A</t>
    <phoneticPr fontId="1" type="noConversion"/>
  </si>
  <si>
    <t>陈振</t>
    <phoneticPr fontId="1" type="noConversion"/>
  </si>
  <si>
    <t>箭桥射箭馆</t>
  </si>
  <si>
    <t>25B</t>
    <phoneticPr fontId="1" type="noConversion"/>
  </si>
  <si>
    <t>任斐</t>
    <phoneticPr fontId="1" type="noConversion"/>
  </si>
  <si>
    <t>25C</t>
    <phoneticPr fontId="1" type="noConversion"/>
  </si>
  <si>
    <t>运城尚羽</t>
  </si>
  <si>
    <t>26A</t>
    <phoneticPr fontId="1" type="noConversion"/>
  </si>
  <si>
    <t>厦门队</t>
  </si>
  <si>
    <t>26B</t>
    <phoneticPr fontId="1" type="noConversion"/>
  </si>
  <si>
    <t>26C</t>
    <phoneticPr fontId="1" type="noConversion"/>
  </si>
  <si>
    <t>27A</t>
    <phoneticPr fontId="1" type="noConversion"/>
  </si>
  <si>
    <t>郭军煌</t>
  </si>
  <si>
    <t>27B</t>
    <phoneticPr fontId="1" type="noConversion"/>
  </si>
  <si>
    <t>蒋晟阳</t>
  </si>
  <si>
    <t>27C</t>
    <phoneticPr fontId="1" type="noConversion"/>
  </si>
  <si>
    <t>胡俊峰</t>
  </si>
  <si>
    <t>28A</t>
    <phoneticPr fontId="1" type="noConversion"/>
  </si>
  <si>
    <t>徐敬哲</t>
  </si>
  <si>
    <t>无锡牧心堂</t>
  </si>
  <si>
    <t>28B</t>
    <phoneticPr fontId="1" type="noConversion"/>
  </si>
  <si>
    <t>梅逸</t>
    <phoneticPr fontId="1" type="noConversion"/>
  </si>
  <si>
    <t>28C</t>
    <phoneticPr fontId="1" type="noConversion"/>
  </si>
  <si>
    <t>孙天予</t>
  </si>
  <si>
    <t>玛雅人</t>
  </si>
  <si>
    <t>29A</t>
    <phoneticPr fontId="1" type="noConversion"/>
  </si>
  <si>
    <t>陆如迪</t>
  </si>
  <si>
    <t>29B</t>
    <phoneticPr fontId="1" type="noConversion"/>
  </si>
  <si>
    <t>仇小波</t>
  </si>
  <si>
    <t>南通聆风</t>
  </si>
  <si>
    <t>29C</t>
    <phoneticPr fontId="1" type="noConversion"/>
  </si>
  <si>
    <t>刘为人</t>
  </si>
  <si>
    <t>30A</t>
    <phoneticPr fontId="1" type="noConversion"/>
  </si>
  <si>
    <t>王维</t>
    <phoneticPr fontId="1" type="noConversion"/>
  </si>
  <si>
    <t>峰尚弓社</t>
  </si>
  <si>
    <t>30B</t>
    <phoneticPr fontId="1" type="noConversion"/>
  </si>
  <si>
    <t>黄立浩</t>
  </si>
  <si>
    <t>射箭吧兄弟</t>
  </si>
  <si>
    <t>杨晓峰</t>
  </si>
  <si>
    <t>一见钟情射箭馆</t>
  </si>
  <si>
    <t>31B</t>
    <phoneticPr fontId="1" type="noConversion"/>
  </si>
  <si>
    <t>孙强</t>
    <phoneticPr fontId="1" type="noConversion"/>
  </si>
  <si>
    <t>韩伟</t>
    <phoneticPr fontId="1" type="noConversion"/>
  </si>
  <si>
    <t>玛雅人</t>
    <phoneticPr fontId="1" type="noConversion"/>
  </si>
  <si>
    <t>31A</t>
    <phoneticPr fontId="1" type="noConversion"/>
  </si>
  <si>
    <t>30C</t>
    <phoneticPr fontId="1" type="noConversion"/>
  </si>
  <si>
    <t>31C</t>
    <phoneticPr fontId="1" type="noConversion"/>
  </si>
  <si>
    <t>长沙白杨</t>
    <phoneticPr fontId="1" type="noConversion"/>
  </si>
  <si>
    <t>6B</t>
    <phoneticPr fontId="1" type="noConversion"/>
  </si>
  <si>
    <t>关剑</t>
    <phoneticPr fontId="1" type="noConversion"/>
  </si>
  <si>
    <t>6C</t>
    <phoneticPr fontId="1" type="noConversion"/>
  </si>
  <si>
    <t>7A</t>
    <phoneticPr fontId="1" type="noConversion"/>
  </si>
  <si>
    <t>7B</t>
    <phoneticPr fontId="1" type="noConversion"/>
  </si>
  <si>
    <t>7C</t>
    <phoneticPr fontId="1" type="noConversion"/>
  </si>
  <si>
    <t>8A</t>
    <phoneticPr fontId="1" type="noConversion"/>
  </si>
  <si>
    <t>8B</t>
    <phoneticPr fontId="1" type="noConversion"/>
  </si>
  <si>
    <t>孙伟</t>
    <phoneticPr fontId="1" type="noConversion"/>
  </si>
  <si>
    <t>8C</t>
    <phoneticPr fontId="1" type="noConversion"/>
  </si>
  <si>
    <t>杜琳（女）</t>
    <phoneticPr fontId="1" type="noConversion"/>
  </si>
  <si>
    <t>9A</t>
    <phoneticPr fontId="1" type="noConversion"/>
  </si>
  <si>
    <t>张勇</t>
    <phoneticPr fontId="1" type="noConversion"/>
  </si>
  <si>
    <t>9B</t>
    <phoneticPr fontId="1" type="noConversion"/>
  </si>
  <si>
    <t>高远（女）</t>
    <phoneticPr fontId="1" type="noConversion"/>
  </si>
  <si>
    <t>9C</t>
    <phoneticPr fontId="1" type="noConversion"/>
  </si>
  <si>
    <t>10A</t>
    <phoneticPr fontId="1" type="noConversion"/>
  </si>
  <si>
    <t>10B</t>
    <phoneticPr fontId="1" type="noConversion"/>
  </si>
  <si>
    <t>10C</t>
    <phoneticPr fontId="1" type="noConversion"/>
  </si>
  <si>
    <t>夏涛</t>
    <phoneticPr fontId="1" type="noConversion"/>
  </si>
  <si>
    <t>11A</t>
    <phoneticPr fontId="1" type="noConversion"/>
  </si>
  <si>
    <t>11B</t>
    <phoneticPr fontId="1" type="noConversion"/>
  </si>
  <si>
    <t>宋辉</t>
    <phoneticPr fontId="1" type="noConversion"/>
  </si>
  <si>
    <t>11C</t>
    <phoneticPr fontId="1" type="noConversion"/>
  </si>
  <si>
    <t>李昊</t>
    <phoneticPr fontId="1" type="noConversion"/>
  </si>
  <si>
    <t>12A</t>
    <phoneticPr fontId="1" type="noConversion"/>
  </si>
  <si>
    <t>杨杰</t>
    <phoneticPr fontId="1" type="noConversion"/>
  </si>
  <si>
    <t>12B</t>
    <phoneticPr fontId="1" type="noConversion"/>
  </si>
  <si>
    <t>12C</t>
    <phoneticPr fontId="1" type="noConversion"/>
  </si>
  <si>
    <t>13A</t>
    <phoneticPr fontId="1" type="noConversion"/>
  </si>
  <si>
    <t>13B</t>
    <phoneticPr fontId="1" type="noConversion"/>
  </si>
  <si>
    <t>杨波</t>
    <phoneticPr fontId="1" type="noConversion"/>
  </si>
  <si>
    <t>13C</t>
    <phoneticPr fontId="1" type="noConversion"/>
  </si>
  <si>
    <t>14A</t>
    <phoneticPr fontId="1" type="noConversion"/>
  </si>
  <si>
    <t>14B</t>
    <phoneticPr fontId="1" type="noConversion"/>
  </si>
  <si>
    <t>杨烨</t>
    <phoneticPr fontId="1" type="noConversion"/>
  </si>
  <si>
    <t>14C</t>
    <phoneticPr fontId="1" type="noConversion"/>
  </si>
  <si>
    <t>15A</t>
    <phoneticPr fontId="1" type="noConversion"/>
  </si>
  <si>
    <t>15B</t>
    <phoneticPr fontId="1" type="noConversion"/>
  </si>
  <si>
    <t>15C</t>
    <phoneticPr fontId="1" type="noConversion"/>
  </si>
  <si>
    <t>16A</t>
    <phoneticPr fontId="1" type="noConversion"/>
  </si>
  <si>
    <t>林恺</t>
    <phoneticPr fontId="1" type="noConversion"/>
  </si>
  <si>
    <t>16B</t>
    <phoneticPr fontId="1" type="noConversion"/>
  </si>
  <si>
    <t>16C</t>
    <phoneticPr fontId="1" type="noConversion"/>
  </si>
  <si>
    <t>17A</t>
    <phoneticPr fontId="1" type="noConversion"/>
  </si>
  <si>
    <t>17B</t>
    <phoneticPr fontId="1" type="noConversion"/>
  </si>
  <si>
    <t>17C</t>
    <phoneticPr fontId="1" type="noConversion"/>
  </si>
  <si>
    <t>李力</t>
    <phoneticPr fontId="1" type="noConversion"/>
  </si>
  <si>
    <t>18A</t>
    <phoneticPr fontId="1" type="noConversion"/>
  </si>
  <si>
    <t>王博</t>
    <phoneticPr fontId="1" type="noConversion"/>
  </si>
  <si>
    <t>18B</t>
    <phoneticPr fontId="1" type="noConversion"/>
  </si>
  <si>
    <t>常进</t>
    <phoneticPr fontId="1" type="noConversion"/>
  </si>
  <si>
    <t>18C</t>
    <phoneticPr fontId="1" type="noConversion"/>
  </si>
  <si>
    <t>19A</t>
    <phoneticPr fontId="1" type="noConversion"/>
  </si>
  <si>
    <t>马沪</t>
    <phoneticPr fontId="1" type="noConversion"/>
  </si>
  <si>
    <t>19B</t>
    <phoneticPr fontId="1" type="noConversion"/>
  </si>
  <si>
    <t>梁鹤</t>
    <phoneticPr fontId="1" type="noConversion"/>
  </si>
  <si>
    <t>19C</t>
    <phoneticPr fontId="1" type="noConversion"/>
  </si>
  <si>
    <t>20A</t>
    <phoneticPr fontId="1" type="noConversion"/>
  </si>
  <si>
    <t>20B</t>
    <phoneticPr fontId="1" type="noConversion"/>
  </si>
  <si>
    <t>20C</t>
    <phoneticPr fontId="1" type="noConversion"/>
  </si>
  <si>
    <t>单亮</t>
    <phoneticPr fontId="1" type="noConversion"/>
  </si>
  <si>
    <t>21A</t>
    <phoneticPr fontId="1" type="noConversion"/>
  </si>
  <si>
    <t>21B</t>
    <phoneticPr fontId="1" type="noConversion"/>
  </si>
  <si>
    <t>徐晋</t>
    <phoneticPr fontId="1" type="noConversion"/>
  </si>
  <si>
    <t>21C</t>
    <phoneticPr fontId="1" type="noConversion"/>
  </si>
  <si>
    <t>林晟</t>
    <phoneticPr fontId="1" type="noConversion"/>
  </si>
  <si>
    <t>22A</t>
    <phoneticPr fontId="1" type="noConversion"/>
  </si>
  <si>
    <t>22B</t>
    <phoneticPr fontId="1" type="noConversion"/>
  </si>
  <si>
    <t>王辉</t>
    <phoneticPr fontId="1" type="noConversion"/>
  </si>
  <si>
    <t>22C</t>
    <phoneticPr fontId="1" type="noConversion"/>
  </si>
  <si>
    <t>23A</t>
    <phoneticPr fontId="1" type="noConversion"/>
  </si>
  <si>
    <t>23B</t>
    <phoneticPr fontId="1" type="noConversion"/>
  </si>
  <si>
    <t>23C</t>
    <phoneticPr fontId="1" type="noConversion"/>
  </si>
  <si>
    <t>李想</t>
    <phoneticPr fontId="1" type="noConversion"/>
  </si>
  <si>
    <t>24A</t>
    <phoneticPr fontId="1" type="noConversion"/>
  </si>
  <si>
    <t>高渊</t>
    <phoneticPr fontId="1" type="noConversion"/>
  </si>
  <si>
    <t>24B</t>
    <phoneticPr fontId="1" type="noConversion"/>
  </si>
  <si>
    <t>24C</t>
    <phoneticPr fontId="1" type="noConversion"/>
  </si>
  <si>
    <t>黄春</t>
    <phoneticPr fontId="1" type="noConversion"/>
  </si>
  <si>
    <t>25A</t>
    <phoneticPr fontId="1" type="noConversion"/>
  </si>
  <si>
    <t>陈振</t>
    <phoneticPr fontId="1" type="noConversion"/>
  </si>
  <si>
    <t>25B</t>
    <phoneticPr fontId="1" type="noConversion"/>
  </si>
  <si>
    <t>任斐</t>
    <phoneticPr fontId="1" type="noConversion"/>
  </si>
  <si>
    <t>25C</t>
    <phoneticPr fontId="1" type="noConversion"/>
  </si>
  <si>
    <t>26A</t>
    <phoneticPr fontId="1" type="noConversion"/>
  </si>
  <si>
    <t>26B</t>
    <phoneticPr fontId="1" type="noConversion"/>
  </si>
  <si>
    <t>26C</t>
    <phoneticPr fontId="1" type="noConversion"/>
  </si>
  <si>
    <t>27A</t>
    <phoneticPr fontId="1" type="noConversion"/>
  </si>
  <si>
    <t>27B</t>
    <phoneticPr fontId="1" type="noConversion"/>
  </si>
  <si>
    <t>27C</t>
    <phoneticPr fontId="1" type="noConversion"/>
  </si>
  <si>
    <t>28A</t>
    <phoneticPr fontId="1" type="noConversion"/>
  </si>
  <si>
    <t>28B</t>
    <phoneticPr fontId="1" type="noConversion"/>
  </si>
  <si>
    <t>梅逸</t>
    <phoneticPr fontId="1" type="noConversion"/>
  </si>
  <si>
    <t>28C</t>
    <phoneticPr fontId="1" type="noConversion"/>
  </si>
  <si>
    <t>29A</t>
    <phoneticPr fontId="1" type="noConversion"/>
  </si>
  <si>
    <t>29B</t>
    <phoneticPr fontId="1" type="noConversion"/>
  </si>
  <si>
    <t>29C</t>
    <phoneticPr fontId="1" type="noConversion"/>
  </si>
  <si>
    <t>30A</t>
    <phoneticPr fontId="1" type="noConversion"/>
  </si>
  <si>
    <t>王维</t>
    <phoneticPr fontId="1" type="noConversion"/>
  </si>
  <si>
    <t>30B</t>
    <phoneticPr fontId="1" type="noConversion"/>
  </si>
  <si>
    <t>30C</t>
    <phoneticPr fontId="1" type="noConversion"/>
  </si>
  <si>
    <t>韩伟</t>
    <phoneticPr fontId="1" type="noConversion"/>
  </si>
  <si>
    <t>玛雅人</t>
    <phoneticPr fontId="1" type="noConversion"/>
  </si>
  <si>
    <t>31A</t>
    <phoneticPr fontId="1" type="noConversion"/>
  </si>
  <si>
    <t>31B</t>
    <phoneticPr fontId="1" type="noConversion"/>
  </si>
  <si>
    <t>孙强</t>
    <phoneticPr fontId="1" type="noConversion"/>
  </si>
  <si>
    <t>31C</t>
    <phoneticPr fontId="1" type="noConversion"/>
  </si>
  <si>
    <t>长沙白杨</t>
    <phoneticPr fontId="1" type="noConversion"/>
  </si>
  <si>
    <t>站位</t>
    <phoneticPr fontId="1" type="noConversion"/>
  </si>
  <si>
    <t>陈茵（女）</t>
    <phoneticPr fontId="1" type="noConversion"/>
  </si>
  <si>
    <t>郭冀</t>
    <phoneticPr fontId="1" type="noConversion"/>
  </si>
  <si>
    <t>:</t>
    <phoneticPr fontId="1" type="noConversion"/>
  </si>
  <si>
    <t xml:space="preserve"> </t>
    <phoneticPr fontId="1" type="noConversion"/>
  </si>
  <si>
    <t>136（决金箭）</t>
    <phoneticPr fontId="1" type="noConversion"/>
  </si>
  <si>
    <t xml:space="preserve">                           </t>
    <phoneticPr fontId="1" type="noConversion"/>
  </si>
  <si>
    <t>131（决金箭）</t>
    <phoneticPr fontId="1" type="noConversion"/>
  </si>
  <si>
    <t>133（决金箭）</t>
    <phoneticPr fontId="1" type="noConversion"/>
  </si>
  <si>
    <t>136（胜）</t>
    <phoneticPr fontId="1" type="noConversion"/>
  </si>
  <si>
    <t>129（胜）</t>
    <phoneticPr fontId="1" type="noConversion"/>
  </si>
  <si>
    <t xml:space="preserve">                                                       </t>
    <phoneticPr fontId="1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</si>
  <si>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</si>
  <si>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 xml:space="preserve">                       </t>
    <phoneticPr fontId="1" type="noConversion"/>
  </si>
  <si>
    <t>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</si>
</sst>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sz val="36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b/>
      <sz val="12"/>
      <color theme="1"/>
      <name val="宋体"/>
      <family val="2"/>
      <charset val="134"/>
      <scheme val="minor"/>
    </font>
    <font>
      <b/>
      <sz val="18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6"/>
      <color rgb="FFFF0000"/>
      <name val="宋体"/>
      <family val="2"/>
      <charset val="134"/>
      <scheme val="minor"/>
    </font>
    <font>
      <sz val="16"/>
      <name val="宋体"/>
      <family val="2"/>
      <charset val="134"/>
      <scheme val="minor"/>
    </font>
    <font>
      <sz val="12"/>
      <name val="宋体"/>
      <family val="2"/>
      <charset val="134"/>
      <scheme val="minor"/>
    </font>
    <font>
      <sz val="12"/>
      <color rgb="FFFF0000"/>
      <name val="宋体"/>
      <family val="2"/>
      <charset val="134"/>
      <scheme val="minor"/>
    </font>
    <font>
      <sz val="16"/>
      <color rgb="FFFF0000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6"/>
      <color theme="0"/>
      <name val="宋体"/>
      <family val="2"/>
      <charset val="134"/>
      <scheme val="minor"/>
    </font>
    <font>
      <sz val="16"/>
      <color theme="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0" fontId="9" fillId="0" borderId="0">
      <alignment vertical="center"/>
    </xf>
    <xf numFmtId="0" fontId="8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/>
  </cellStyleXfs>
  <cellXfs count="16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58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2" xfId="17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12" xfId="18" applyFont="1" applyBorder="1" applyAlignment="1">
      <alignment horizontal="center" vertical="center"/>
    </xf>
    <xf numFmtId="0" fontId="7" fillId="0" borderId="12" xfId="19" applyFont="1" applyBorder="1" applyAlignment="1">
      <alignment horizontal="center" vertical="center" wrapText="1"/>
    </xf>
    <xf numFmtId="0" fontId="7" fillId="0" borderId="12" xfId="18" applyFont="1" applyBorder="1" applyAlignment="1">
      <alignment horizontal="center" vertical="center" wrapText="1"/>
    </xf>
    <xf numFmtId="0" fontId="9" fillId="0" borderId="0" xfId="18" applyBorder="1" applyAlignment="1">
      <alignment horizontal="center" vertical="center"/>
    </xf>
    <xf numFmtId="0" fontId="9" fillId="0" borderId="0" xfId="18" applyFont="1" applyBorder="1" applyAlignment="1">
      <alignment horizontal="center" vertical="center"/>
    </xf>
    <xf numFmtId="0" fontId="9" fillId="0" borderId="0" xfId="18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0" borderId="0" xfId="18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0" fillId="0" borderId="7" xfId="0" applyBorder="1"/>
    <xf numFmtId="0" fontId="12" fillId="0" borderId="0" xfId="0" applyFont="1"/>
    <xf numFmtId="0" fontId="0" fillId="0" borderId="0" xfId="0" applyFont="1"/>
    <xf numFmtId="0" fontId="11" fillId="0" borderId="0" xfId="0" applyFont="1" applyAlignment="1">
      <alignment vertical="center"/>
    </xf>
    <xf numFmtId="0" fontId="0" fillId="0" borderId="0" xfId="0" applyBorder="1"/>
    <xf numFmtId="0" fontId="0" fillId="0" borderId="7" xfId="0" applyBorder="1" applyAlignment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5" xfId="0" applyBorder="1" applyAlignment="1"/>
    <xf numFmtId="0" fontId="0" fillId="0" borderId="11" xfId="0" applyBorder="1"/>
    <xf numFmtId="0" fontId="0" fillId="0" borderId="8" xfId="0" applyBorder="1"/>
    <xf numFmtId="0" fontId="0" fillId="0" borderId="1" xfId="0" applyBorder="1" applyAlignment="1"/>
    <xf numFmtId="0" fontId="0" fillId="0" borderId="4" xfId="0" applyBorder="1" applyAlignment="1"/>
    <xf numFmtId="0" fontId="0" fillId="0" borderId="2" xfId="0" applyBorder="1" applyAlignment="1"/>
    <xf numFmtId="0" fontId="0" fillId="0" borderId="0" xfId="0" applyBorder="1" applyAlignment="1">
      <alignment horizontal="center" vertical="top"/>
    </xf>
    <xf numFmtId="0" fontId="13" fillId="0" borderId="0" xfId="54" applyFont="1" applyAlignment="1">
      <alignment horizontal="center" vertical="center"/>
    </xf>
    <xf numFmtId="0" fontId="14" fillId="0" borderId="0" xfId="54" applyFont="1" applyFill="1" applyAlignment="1">
      <alignment horizontal="center" vertical="center"/>
    </xf>
    <xf numFmtId="0" fontId="13" fillId="0" borderId="0" xfId="54" applyAlignment="1">
      <alignment horizontal="center" vertical="center"/>
    </xf>
    <xf numFmtId="0" fontId="14" fillId="0" borderId="0" xfId="54" applyFont="1" applyAlignment="1">
      <alignment horizontal="center" vertical="center"/>
    </xf>
    <xf numFmtId="0" fontId="13" fillId="0" borderId="0" xfId="54" applyFont="1" applyFill="1" applyAlignment="1">
      <alignment horizontal="center" vertical="center"/>
    </xf>
    <xf numFmtId="0" fontId="13" fillId="0" borderId="0" xfId="54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ont="1" applyFill="1"/>
    <xf numFmtId="0" fontId="0" fillId="0" borderId="0" xfId="0" applyFill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0" fillId="0" borderId="7" xfId="0" applyFont="1" applyFill="1" applyBorder="1" applyAlignment="1"/>
    <xf numFmtId="0" fontId="0" fillId="0" borderId="0" xfId="0" applyFill="1" applyBorder="1" applyAlignment="1">
      <alignment vertical="center"/>
    </xf>
    <xf numFmtId="0" fontId="0" fillId="0" borderId="7" xfId="0" applyFill="1" applyBorder="1" applyAlignment="1"/>
    <xf numFmtId="0" fontId="0" fillId="0" borderId="0" xfId="0" applyFill="1" applyAlignment="1"/>
    <xf numFmtId="0" fontId="0" fillId="0" borderId="0" xfId="0" applyFill="1" applyBorder="1"/>
    <xf numFmtId="0" fontId="0" fillId="0" borderId="7" xfId="0" applyFill="1" applyBorder="1"/>
    <xf numFmtId="0" fontId="15" fillId="0" borderId="0" xfId="0" applyFont="1"/>
    <xf numFmtId="0" fontId="17" fillId="0" borderId="7" xfId="0" applyFont="1" applyBorder="1"/>
    <xf numFmtId="0" fontId="18" fillId="0" borderId="7" xfId="0" applyFont="1" applyBorder="1"/>
    <xf numFmtId="0" fontId="18" fillId="0" borderId="0" xfId="0" applyFont="1"/>
    <xf numFmtId="0" fontId="0" fillId="2" borderId="0" xfId="0" applyFill="1"/>
    <xf numFmtId="0" fontId="5" fillId="0" borderId="9" xfId="0" applyFont="1" applyBorder="1" applyAlignment="1">
      <alignment horizontal="center" vertical="center"/>
    </xf>
    <xf numFmtId="0" fontId="5" fillId="0" borderId="9" xfId="18" applyFon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0" fillId="3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</cellXfs>
  <cellStyles count="55">
    <cellStyle name="常规" xfId="0" builtinId="0"/>
    <cellStyle name="常规 2" xfId="54"/>
    <cellStyle name="常规_Sheet1" xfId="17"/>
    <cellStyle name="常规_Sheet1_1" xfId="19"/>
    <cellStyle name="常规_Sheet1_成绩册" xfId="18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20" builtinId="8" hidden="1"/>
    <cellStyle name="超链接" xfId="22" builtinId="8" hidden="1"/>
    <cellStyle name="超链接" xfId="24" builtinId="8" hidden="1"/>
    <cellStyle name="超链接" xfId="26" builtinId="8" hidden="1"/>
    <cellStyle name="超链接" xfId="28" builtinId="8" hidden="1"/>
    <cellStyle name="超链接" xfId="30" builtinId="8" hidden="1"/>
    <cellStyle name="超链接" xfId="32" builtinId="8" hidden="1"/>
    <cellStyle name="超链接" xfId="34" builtinId="8" hidden="1"/>
    <cellStyle name="超链接" xfId="36" builtinId="8" hidden="1"/>
    <cellStyle name="超链接" xfId="38" builtinId="8" hidden="1"/>
    <cellStyle name="超链接" xfId="40" builtinId="8" hidden="1"/>
    <cellStyle name="超链接" xfId="42" builtinId="8" hidden="1"/>
    <cellStyle name="超链接" xfId="44" builtinId="8" hidden="1"/>
    <cellStyle name="超链接" xfId="46" builtinId="8" hidden="1"/>
    <cellStyle name="超链接" xfId="48" builtinId="8" hidden="1"/>
    <cellStyle name="超链接" xfId="50" builtinId="8" hidden="1"/>
    <cellStyle name="超链接" xfId="52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21" builtinId="9" hidden="1"/>
    <cellStyle name="已访问的超链接" xfId="23" builtinId="9" hidden="1"/>
    <cellStyle name="已访问的超链接" xfId="25" builtinId="9" hidden="1"/>
    <cellStyle name="已访问的超链接" xfId="27" builtinId="9" hidden="1"/>
    <cellStyle name="已访问的超链接" xfId="29" builtinId="9" hidden="1"/>
    <cellStyle name="已访问的超链接" xfId="31" builtinId="9" hidden="1"/>
    <cellStyle name="已访问的超链接" xfId="33" builtinId="9" hidden="1"/>
    <cellStyle name="已访问的超链接" xfId="35" builtinId="9" hidden="1"/>
    <cellStyle name="已访问的超链接" xfId="37" builtinId="9" hidden="1"/>
    <cellStyle name="已访问的超链接" xfId="39" builtinId="9" hidden="1"/>
    <cellStyle name="已访问的超链接" xfId="41" builtinId="9" hidden="1"/>
    <cellStyle name="已访问的超链接" xfId="43" builtinId="9" hidden="1"/>
    <cellStyle name="已访问的超链接" xfId="45" builtinId="9" hidden="1"/>
    <cellStyle name="已访问的超链接" xfId="47" builtinId="9" hidden="1"/>
    <cellStyle name="已访问的超链接" xfId="49" builtinId="9" hidden="1"/>
    <cellStyle name="已访问的超链接" xfId="51" builtinId="9" hidden="1"/>
    <cellStyle name="已访问的超链接" xfId="53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7"/>
  <sheetViews>
    <sheetView topLeftCell="A104" workbookViewId="0">
      <selection activeCell="B195" sqref="B195"/>
    </sheetView>
  </sheetViews>
  <sheetFormatPr defaultColWidth="11" defaultRowHeight="14.25"/>
  <cols>
    <col min="1" max="1" width="11" style="55"/>
    <col min="2" max="2" width="21.5" style="55" customWidth="1"/>
    <col min="3" max="3" width="17" style="55" customWidth="1"/>
    <col min="4" max="9" width="11" style="55" customWidth="1"/>
    <col min="10" max="10" width="11" style="55"/>
    <col min="11" max="13" width="11" style="55" customWidth="1"/>
  </cols>
  <sheetData>
    <row r="2" spans="1:13" ht="18.75">
      <c r="A2" s="73" t="s">
        <v>84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3">
      <c r="A3" s="16" t="s">
        <v>25</v>
      </c>
      <c r="B3" s="17" t="s">
        <v>26</v>
      </c>
      <c r="C3" s="17" t="s">
        <v>27</v>
      </c>
      <c r="D3" s="16">
        <v>1</v>
      </c>
      <c r="E3" s="16">
        <v>2</v>
      </c>
      <c r="F3" s="16">
        <v>3</v>
      </c>
      <c r="G3" s="16">
        <v>4</v>
      </c>
      <c r="H3" s="16">
        <v>5</v>
      </c>
      <c r="I3" s="16">
        <v>6</v>
      </c>
      <c r="J3" s="18" t="s">
        <v>28</v>
      </c>
      <c r="K3" s="16" t="s">
        <v>29</v>
      </c>
      <c r="L3" s="16" t="s">
        <v>30</v>
      </c>
      <c r="M3" s="20" t="s">
        <v>55</v>
      </c>
    </row>
    <row r="4" spans="1:13">
      <c r="A4" s="28" t="s">
        <v>85</v>
      </c>
      <c r="B4" s="51" t="s">
        <v>87</v>
      </c>
      <c r="C4" s="49" t="s">
        <v>86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f t="shared" ref="J4:J35" si="0">SUM(D4:I4)</f>
        <v>0</v>
      </c>
      <c r="K4" s="19">
        <f t="shared" ref="K4:K35" si="1">N4</f>
        <v>0</v>
      </c>
      <c r="L4" s="19">
        <f t="shared" ref="L4:L35" si="2">O4</f>
        <v>0</v>
      </c>
      <c r="M4" s="26">
        <f t="shared" ref="M4:M35" si="3">RANK(J4,$J$4:$J$96)</f>
        <v>90</v>
      </c>
    </row>
    <row r="5" spans="1:13">
      <c r="A5" s="28" t="s">
        <v>88</v>
      </c>
      <c r="B5" s="50" t="s">
        <v>89</v>
      </c>
      <c r="C5" s="50" t="s">
        <v>47</v>
      </c>
      <c r="D5" s="19">
        <v>56</v>
      </c>
      <c r="E5" s="19">
        <v>56</v>
      </c>
      <c r="F5" s="19">
        <v>51</v>
      </c>
      <c r="G5" s="19">
        <v>54</v>
      </c>
      <c r="H5" s="19">
        <v>56</v>
      </c>
      <c r="I5" s="19">
        <v>57</v>
      </c>
      <c r="J5" s="19">
        <f t="shared" si="0"/>
        <v>330</v>
      </c>
      <c r="K5" s="19">
        <f t="shared" si="1"/>
        <v>0</v>
      </c>
      <c r="L5" s="19">
        <f t="shared" si="2"/>
        <v>0</v>
      </c>
      <c r="M5" s="26">
        <f t="shared" si="3"/>
        <v>7</v>
      </c>
    </row>
    <row r="6" spans="1:13">
      <c r="A6" s="28" t="s">
        <v>90</v>
      </c>
      <c r="B6" s="51" t="s">
        <v>91</v>
      </c>
      <c r="C6" s="51" t="s">
        <v>381</v>
      </c>
      <c r="D6" s="19">
        <v>46</v>
      </c>
      <c r="E6" s="19">
        <v>42</v>
      </c>
      <c r="F6" s="19">
        <v>46</v>
      </c>
      <c r="G6" s="19">
        <v>39</v>
      </c>
      <c r="H6" s="19">
        <v>43</v>
      </c>
      <c r="I6" s="19">
        <v>47</v>
      </c>
      <c r="J6" s="19">
        <f t="shared" si="0"/>
        <v>263</v>
      </c>
      <c r="K6" s="19">
        <f t="shared" si="1"/>
        <v>0</v>
      </c>
      <c r="L6" s="19">
        <f t="shared" si="2"/>
        <v>0</v>
      </c>
      <c r="M6" s="26">
        <f t="shared" si="3"/>
        <v>83</v>
      </c>
    </row>
    <row r="7" spans="1:13">
      <c r="A7" s="28" t="s">
        <v>92</v>
      </c>
      <c r="B7" s="51" t="s">
        <v>87</v>
      </c>
      <c r="C7" s="49" t="s">
        <v>93</v>
      </c>
      <c r="D7" s="19">
        <v>51</v>
      </c>
      <c r="E7" s="19">
        <v>54</v>
      </c>
      <c r="F7" s="19">
        <v>58</v>
      </c>
      <c r="G7" s="19">
        <v>52</v>
      </c>
      <c r="H7" s="19">
        <v>56</v>
      </c>
      <c r="I7" s="19">
        <v>56</v>
      </c>
      <c r="J7" s="19">
        <f t="shared" si="0"/>
        <v>327</v>
      </c>
      <c r="K7" s="19">
        <f t="shared" si="1"/>
        <v>0</v>
      </c>
      <c r="L7" s="19">
        <f t="shared" si="2"/>
        <v>0</v>
      </c>
      <c r="M7" s="26">
        <f t="shared" si="3"/>
        <v>13</v>
      </c>
    </row>
    <row r="8" spans="1:13">
      <c r="A8" s="28" t="s">
        <v>94</v>
      </c>
      <c r="B8" s="52" t="s">
        <v>89</v>
      </c>
      <c r="C8" s="50" t="s">
        <v>42</v>
      </c>
      <c r="D8" s="19">
        <v>51</v>
      </c>
      <c r="E8" s="19">
        <v>51</v>
      </c>
      <c r="F8" s="19">
        <v>48</v>
      </c>
      <c r="G8" s="19">
        <v>41</v>
      </c>
      <c r="H8" s="19">
        <v>51</v>
      </c>
      <c r="I8" s="19">
        <v>51</v>
      </c>
      <c r="J8" s="19">
        <f t="shared" si="0"/>
        <v>293</v>
      </c>
      <c r="K8" s="19">
        <f t="shared" si="1"/>
        <v>0</v>
      </c>
      <c r="L8" s="19">
        <f t="shared" si="2"/>
        <v>0</v>
      </c>
      <c r="M8" s="26">
        <f t="shared" si="3"/>
        <v>65</v>
      </c>
    </row>
    <row r="9" spans="1:13">
      <c r="A9" s="28" t="s">
        <v>95</v>
      </c>
      <c r="B9" s="51" t="s">
        <v>91</v>
      </c>
      <c r="C9" s="51" t="s">
        <v>96</v>
      </c>
      <c r="D9" s="19">
        <v>35</v>
      </c>
      <c r="E9" s="19">
        <v>37</v>
      </c>
      <c r="F9" s="19">
        <v>51</v>
      </c>
      <c r="G9" s="19">
        <v>47</v>
      </c>
      <c r="H9" s="19">
        <v>31</v>
      </c>
      <c r="I9" s="19">
        <v>40</v>
      </c>
      <c r="J9" s="19">
        <f t="shared" si="0"/>
        <v>241</v>
      </c>
      <c r="K9" s="19">
        <f t="shared" si="1"/>
        <v>0</v>
      </c>
      <c r="L9" s="19">
        <f t="shared" si="2"/>
        <v>0</v>
      </c>
      <c r="M9" s="26">
        <f t="shared" si="3"/>
        <v>87</v>
      </c>
    </row>
    <row r="10" spans="1:13">
      <c r="A10" s="28" t="s">
        <v>97</v>
      </c>
      <c r="B10" s="51" t="s">
        <v>87</v>
      </c>
      <c r="C10" s="49" t="s">
        <v>40</v>
      </c>
      <c r="D10" s="19">
        <v>55</v>
      </c>
      <c r="E10" s="19">
        <v>53</v>
      </c>
      <c r="F10" s="19">
        <v>52</v>
      </c>
      <c r="G10" s="19">
        <v>54</v>
      </c>
      <c r="H10" s="19">
        <v>52</v>
      </c>
      <c r="I10" s="19">
        <v>56</v>
      </c>
      <c r="J10" s="19">
        <f t="shared" si="0"/>
        <v>322</v>
      </c>
      <c r="K10" s="19">
        <f t="shared" si="1"/>
        <v>0</v>
      </c>
      <c r="L10" s="19">
        <f t="shared" si="2"/>
        <v>0</v>
      </c>
      <c r="M10" s="26">
        <f t="shared" si="3"/>
        <v>30</v>
      </c>
    </row>
    <row r="11" spans="1:13">
      <c r="A11" s="28" t="s">
        <v>98</v>
      </c>
      <c r="B11" s="50" t="s">
        <v>89</v>
      </c>
      <c r="C11" s="52" t="s">
        <v>99</v>
      </c>
      <c r="D11" s="19">
        <v>51</v>
      </c>
      <c r="E11" s="19">
        <v>50</v>
      </c>
      <c r="F11" s="19">
        <v>51</v>
      </c>
      <c r="G11" s="19">
        <v>52</v>
      </c>
      <c r="H11" s="19">
        <v>50</v>
      </c>
      <c r="I11" s="19">
        <v>57</v>
      </c>
      <c r="J11" s="19">
        <f t="shared" si="0"/>
        <v>311</v>
      </c>
      <c r="K11" s="19">
        <f t="shared" si="1"/>
        <v>0</v>
      </c>
      <c r="L11" s="19">
        <f t="shared" si="2"/>
        <v>0</v>
      </c>
      <c r="M11" s="26">
        <f t="shared" si="3"/>
        <v>45</v>
      </c>
    </row>
    <row r="12" spans="1:13">
      <c r="A12" s="28" t="s">
        <v>100</v>
      </c>
      <c r="B12" s="51" t="s">
        <v>91</v>
      </c>
      <c r="C12" s="51" t="s">
        <v>101</v>
      </c>
      <c r="D12" s="19">
        <v>37</v>
      </c>
      <c r="E12" s="19">
        <v>34</v>
      </c>
      <c r="F12" s="19">
        <v>50</v>
      </c>
      <c r="G12" s="19">
        <v>38</v>
      </c>
      <c r="H12" s="19">
        <v>37</v>
      </c>
      <c r="I12" s="19">
        <v>48</v>
      </c>
      <c r="J12" s="19">
        <f t="shared" si="0"/>
        <v>244</v>
      </c>
      <c r="K12" s="19">
        <f t="shared" si="1"/>
        <v>0</v>
      </c>
      <c r="L12" s="19">
        <f t="shared" si="2"/>
        <v>0</v>
      </c>
      <c r="M12" s="26">
        <f t="shared" si="3"/>
        <v>85</v>
      </c>
    </row>
    <row r="13" spans="1:13">
      <c r="A13" s="28" t="s">
        <v>102</v>
      </c>
      <c r="B13" s="51" t="s">
        <v>87</v>
      </c>
      <c r="C13" s="49" t="s">
        <v>103</v>
      </c>
      <c r="D13" s="19">
        <v>46</v>
      </c>
      <c r="E13" s="19">
        <v>54</v>
      </c>
      <c r="F13" s="19">
        <v>50</v>
      </c>
      <c r="G13" s="19">
        <v>53</v>
      </c>
      <c r="H13" s="19">
        <v>50</v>
      </c>
      <c r="I13" s="19">
        <v>53</v>
      </c>
      <c r="J13" s="19">
        <f t="shared" si="0"/>
        <v>306</v>
      </c>
      <c r="K13" s="19">
        <f t="shared" si="1"/>
        <v>0</v>
      </c>
      <c r="L13" s="19">
        <f t="shared" si="2"/>
        <v>0</v>
      </c>
      <c r="M13" s="26">
        <f t="shared" si="3"/>
        <v>54</v>
      </c>
    </row>
    <row r="14" spans="1:13">
      <c r="A14" s="28" t="s">
        <v>104</v>
      </c>
      <c r="B14" s="52" t="s">
        <v>89</v>
      </c>
      <c r="C14" s="50" t="s">
        <v>105</v>
      </c>
      <c r="D14" s="19">
        <v>51</v>
      </c>
      <c r="E14" s="19">
        <v>55</v>
      </c>
      <c r="F14" s="19">
        <v>49</v>
      </c>
      <c r="G14" s="19">
        <v>56</v>
      </c>
      <c r="H14" s="19">
        <v>52</v>
      </c>
      <c r="I14" s="19">
        <v>51</v>
      </c>
      <c r="J14" s="19">
        <f t="shared" si="0"/>
        <v>314</v>
      </c>
      <c r="K14" s="19">
        <f t="shared" si="1"/>
        <v>0</v>
      </c>
      <c r="L14" s="19">
        <f t="shared" si="2"/>
        <v>0</v>
      </c>
      <c r="M14" s="26">
        <f t="shared" si="3"/>
        <v>42</v>
      </c>
    </row>
    <row r="15" spans="1:13">
      <c r="A15" s="28" t="s">
        <v>106</v>
      </c>
      <c r="B15" s="51" t="s">
        <v>91</v>
      </c>
      <c r="C15" s="51" t="s">
        <v>107</v>
      </c>
      <c r="D15" s="19">
        <v>49</v>
      </c>
      <c r="E15" s="19">
        <v>41</v>
      </c>
      <c r="F15" s="19">
        <v>42</v>
      </c>
      <c r="G15" s="19">
        <v>51</v>
      </c>
      <c r="H15" s="19">
        <v>41</v>
      </c>
      <c r="I15" s="19">
        <v>43</v>
      </c>
      <c r="J15" s="19">
        <f t="shared" si="0"/>
        <v>267</v>
      </c>
      <c r="K15" s="19">
        <f t="shared" si="1"/>
        <v>0</v>
      </c>
      <c r="L15" s="19">
        <f t="shared" si="2"/>
        <v>0</v>
      </c>
      <c r="M15" s="26">
        <f t="shared" si="3"/>
        <v>81</v>
      </c>
    </row>
    <row r="16" spans="1:13">
      <c r="A16" s="28" t="s">
        <v>108</v>
      </c>
      <c r="B16" s="51" t="s">
        <v>87</v>
      </c>
      <c r="C16" s="49" t="s">
        <v>109</v>
      </c>
      <c r="D16" s="19">
        <v>52</v>
      </c>
      <c r="E16" s="19">
        <v>54</v>
      </c>
      <c r="F16" s="19">
        <v>55</v>
      </c>
      <c r="G16" s="19">
        <v>54</v>
      </c>
      <c r="H16" s="19">
        <v>54</v>
      </c>
      <c r="I16" s="19">
        <v>56</v>
      </c>
      <c r="J16" s="19">
        <f t="shared" si="0"/>
        <v>325</v>
      </c>
      <c r="K16" s="19">
        <f t="shared" si="1"/>
        <v>0</v>
      </c>
      <c r="L16" s="19">
        <f t="shared" si="2"/>
        <v>0</v>
      </c>
      <c r="M16" s="26">
        <f t="shared" si="3"/>
        <v>16</v>
      </c>
    </row>
    <row r="17" spans="1:13">
      <c r="A17" s="28" t="s">
        <v>110</v>
      </c>
      <c r="B17" s="50" t="s">
        <v>89</v>
      </c>
      <c r="C17" s="52" t="s">
        <v>111</v>
      </c>
      <c r="D17" s="19">
        <v>54</v>
      </c>
      <c r="E17" s="19">
        <v>56</v>
      </c>
      <c r="F17" s="19">
        <v>50</v>
      </c>
      <c r="G17" s="19">
        <v>48</v>
      </c>
      <c r="H17" s="19">
        <v>54</v>
      </c>
      <c r="I17" s="19">
        <v>57</v>
      </c>
      <c r="J17" s="19">
        <f t="shared" si="0"/>
        <v>319</v>
      </c>
      <c r="K17" s="19">
        <f t="shared" si="1"/>
        <v>0</v>
      </c>
      <c r="L17" s="19">
        <f t="shared" si="2"/>
        <v>0</v>
      </c>
      <c r="M17" s="26">
        <f t="shared" si="3"/>
        <v>36</v>
      </c>
    </row>
    <row r="18" spans="1:13">
      <c r="A18" s="28" t="s">
        <v>112</v>
      </c>
      <c r="B18" s="51" t="s">
        <v>91</v>
      </c>
      <c r="C18" s="51" t="s">
        <v>113</v>
      </c>
      <c r="D18" s="19">
        <v>49</v>
      </c>
      <c r="E18" s="19">
        <v>50</v>
      </c>
      <c r="F18" s="19">
        <v>42</v>
      </c>
      <c r="G18" s="19">
        <v>50</v>
      </c>
      <c r="H18" s="19">
        <v>51</v>
      </c>
      <c r="I18" s="19">
        <v>51</v>
      </c>
      <c r="J18" s="19">
        <f t="shared" si="0"/>
        <v>293</v>
      </c>
      <c r="K18" s="19">
        <f t="shared" si="1"/>
        <v>0</v>
      </c>
      <c r="L18" s="19">
        <f t="shared" si="2"/>
        <v>0</v>
      </c>
      <c r="M18" s="26">
        <f t="shared" si="3"/>
        <v>65</v>
      </c>
    </row>
    <row r="19" spans="1:13">
      <c r="A19" s="28" t="s">
        <v>114</v>
      </c>
      <c r="B19" s="51" t="s">
        <v>87</v>
      </c>
      <c r="C19" s="49" t="s">
        <v>115</v>
      </c>
      <c r="D19" s="19">
        <v>49</v>
      </c>
      <c r="E19" s="19">
        <v>53</v>
      </c>
      <c r="F19" s="19">
        <v>53</v>
      </c>
      <c r="G19" s="19">
        <v>55</v>
      </c>
      <c r="H19" s="19">
        <v>49</v>
      </c>
      <c r="I19" s="19">
        <v>54</v>
      </c>
      <c r="J19" s="19">
        <f t="shared" si="0"/>
        <v>313</v>
      </c>
      <c r="K19" s="19">
        <f t="shared" si="1"/>
        <v>0</v>
      </c>
      <c r="L19" s="19">
        <f t="shared" si="2"/>
        <v>0</v>
      </c>
      <c r="M19" s="26">
        <f t="shared" si="3"/>
        <v>43</v>
      </c>
    </row>
    <row r="20" spans="1:13">
      <c r="A20" s="28" t="s">
        <v>116</v>
      </c>
      <c r="B20" s="50" t="s">
        <v>89</v>
      </c>
      <c r="C20" s="50" t="s">
        <v>117</v>
      </c>
      <c r="D20" s="19">
        <v>53</v>
      </c>
      <c r="E20" s="19">
        <v>49</v>
      </c>
      <c r="F20" s="19">
        <v>50</v>
      </c>
      <c r="G20" s="19">
        <v>47</v>
      </c>
      <c r="H20" s="19">
        <v>55</v>
      </c>
      <c r="I20" s="19">
        <v>50</v>
      </c>
      <c r="J20" s="19">
        <f t="shared" si="0"/>
        <v>304</v>
      </c>
      <c r="K20" s="19">
        <f t="shared" si="1"/>
        <v>0</v>
      </c>
      <c r="L20" s="19">
        <f t="shared" si="2"/>
        <v>0</v>
      </c>
      <c r="M20" s="26">
        <f t="shared" si="3"/>
        <v>56</v>
      </c>
    </row>
    <row r="21" spans="1:13">
      <c r="A21" s="28" t="s">
        <v>118</v>
      </c>
      <c r="B21" s="51" t="s">
        <v>91</v>
      </c>
      <c r="C21" s="51" t="s">
        <v>119</v>
      </c>
      <c r="D21" s="19">
        <v>40</v>
      </c>
      <c r="E21" s="19">
        <v>50</v>
      </c>
      <c r="F21" s="19">
        <v>51</v>
      </c>
      <c r="G21" s="19">
        <v>51</v>
      </c>
      <c r="H21" s="19">
        <v>40</v>
      </c>
      <c r="I21" s="19">
        <v>46</v>
      </c>
      <c r="J21" s="19">
        <f t="shared" si="0"/>
        <v>278</v>
      </c>
      <c r="K21" s="19">
        <f t="shared" si="1"/>
        <v>0</v>
      </c>
      <c r="L21" s="19">
        <f t="shared" si="2"/>
        <v>0</v>
      </c>
      <c r="M21" s="26">
        <f t="shared" si="3"/>
        <v>75</v>
      </c>
    </row>
    <row r="22" spans="1:13">
      <c r="A22" s="28" t="s">
        <v>120</v>
      </c>
      <c r="B22" s="51" t="s">
        <v>87</v>
      </c>
      <c r="C22" s="49" t="s">
        <v>41</v>
      </c>
      <c r="D22" s="19">
        <v>55</v>
      </c>
      <c r="E22" s="19">
        <v>55</v>
      </c>
      <c r="F22" s="19">
        <v>52</v>
      </c>
      <c r="G22" s="19">
        <v>56</v>
      </c>
      <c r="H22" s="19">
        <v>53</v>
      </c>
      <c r="I22" s="19">
        <v>53</v>
      </c>
      <c r="J22" s="19">
        <f t="shared" si="0"/>
        <v>324</v>
      </c>
      <c r="K22" s="19">
        <f t="shared" si="1"/>
        <v>0</v>
      </c>
      <c r="L22" s="19">
        <f t="shared" si="2"/>
        <v>0</v>
      </c>
      <c r="M22" s="26">
        <f t="shared" si="3"/>
        <v>25</v>
      </c>
    </row>
    <row r="23" spans="1:13">
      <c r="A23" s="28" t="s">
        <v>121</v>
      </c>
      <c r="B23" s="50" t="s">
        <v>89</v>
      </c>
      <c r="C23" s="52" t="s">
        <v>38</v>
      </c>
      <c r="D23" s="19">
        <v>48</v>
      </c>
      <c r="E23" s="19">
        <v>56</v>
      </c>
      <c r="F23" s="19">
        <v>55</v>
      </c>
      <c r="G23" s="19">
        <v>56</v>
      </c>
      <c r="H23" s="19">
        <v>53</v>
      </c>
      <c r="I23" s="19">
        <v>56</v>
      </c>
      <c r="J23" s="19">
        <f t="shared" si="0"/>
        <v>324</v>
      </c>
      <c r="K23" s="19">
        <f t="shared" si="1"/>
        <v>0</v>
      </c>
      <c r="L23" s="19">
        <f t="shared" si="2"/>
        <v>0</v>
      </c>
      <c r="M23" s="26">
        <f t="shared" si="3"/>
        <v>25</v>
      </c>
    </row>
    <row r="24" spans="1:13">
      <c r="A24" s="28" t="s">
        <v>122</v>
      </c>
      <c r="B24" s="51" t="s">
        <v>91</v>
      </c>
      <c r="C24" s="51" t="s">
        <v>35</v>
      </c>
      <c r="D24" s="19">
        <v>56</v>
      </c>
      <c r="E24" s="19">
        <v>49</v>
      </c>
      <c r="F24" s="19">
        <v>56</v>
      </c>
      <c r="G24" s="19">
        <v>53</v>
      </c>
      <c r="H24" s="19">
        <v>58</v>
      </c>
      <c r="I24" s="19">
        <v>57</v>
      </c>
      <c r="J24" s="19">
        <f t="shared" si="0"/>
        <v>329</v>
      </c>
      <c r="K24" s="19">
        <f t="shared" si="1"/>
        <v>0</v>
      </c>
      <c r="L24" s="19">
        <f t="shared" si="2"/>
        <v>0</v>
      </c>
      <c r="M24" s="26">
        <f t="shared" si="3"/>
        <v>10</v>
      </c>
    </row>
    <row r="25" spans="1:13">
      <c r="A25" s="28" t="s">
        <v>123</v>
      </c>
      <c r="B25" s="51" t="s">
        <v>87</v>
      </c>
      <c r="C25" s="49" t="s">
        <v>39</v>
      </c>
      <c r="D25" s="19">
        <v>55</v>
      </c>
      <c r="E25" s="19">
        <v>56</v>
      </c>
      <c r="F25" s="19">
        <v>56</v>
      </c>
      <c r="G25" s="19">
        <v>54</v>
      </c>
      <c r="H25" s="19">
        <v>55</v>
      </c>
      <c r="I25" s="19">
        <v>57</v>
      </c>
      <c r="J25" s="19">
        <f t="shared" si="0"/>
        <v>333</v>
      </c>
      <c r="K25" s="19">
        <f t="shared" si="1"/>
        <v>0</v>
      </c>
      <c r="L25" s="19">
        <f t="shared" si="2"/>
        <v>0</v>
      </c>
      <c r="M25" s="26">
        <f t="shared" si="3"/>
        <v>2</v>
      </c>
    </row>
    <row r="26" spans="1:13">
      <c r="A26" s="28" t="s">
        <v>124</v>
      </c>
      <c r="B26" s="52" t="s">
        <v>89</v>
      </c>
      <c r="C26" s="50" t="s">
        <v>125</v>
      </c>
      <c r="D26" s="19">
        <v>53</v>
      </c>
      <c r="E26" s="19">
        <v>48</v>
      </c>
      <c r="F26" s="19">
        <v>50</v>
      </c>
      <c r="G26" s="19">
        <v>51</v>
      </c>
      <c r="H26" s="19">
        <v>54</v>
      </c>
      <c r="I26" s="19">
        <v>51</v>
      </c>
      <c r="J26" s="19">
        <f t="shared" si="0"/>
        <v>307</v>
      </c>
      <c r="K26" s="19">
        <f t="shared" si="1"/>
        <v>0</v>
      </c>
      <c r="L26" s="19">
        <f t="shared" si="2"/>
        <v>0</v>
      </c>
      <c r="M26" s="26">
        <f t="shared" si="3"/>
        <v>53</v>
      </c>
    </row>
    <row r="27" spans="1:13">
      <c r="A27" s="28" t="s">
        <v>126</v>
      </c>
      <c r="B27" s="51" t="s">
        <v>91</v>
      </c>
      <c r="C27" s="52" t="s">
        <v>127</v>
      </c>
      <c r="D27" s="19">
        <v>44</v>
      </c>
      <c r="E27" s="19">
        <v>48</v>
      </c>
      <c r="F27" s="19">
        <v>46</v>
      </c>
      <c r="G27" s="19">
        <v>41</v>
      </c>
      <c r="H27" s="19">
        <v>43</v>
      </c>
      <c r="I27" s="19">
        <v>49</v>
      </c>
      <c r="J27" s="19">
        <f t="shared" si="0"/>
        <v>271</v>
      </c>
      <c r="K27" s="19">
        <f t="shared" si="1"/>
        <v>0</v>
      </c>
      <c r="L27" s="19">
        <f t="shared" si="2"/>
        <v>0</v>
      </c>
      <c r="M27" s="26">
        <f t="shared" si="3"/>
        <v>80</v>
      </c>
    </row>
    <row r="28" spans="1:13">
      <c r="A28" s="28" t="s">
        <v>128</v>
      </c>
      <c r="B28" s="51" t="s">
        <v>87</v>
      </c>
      <c r="C28" s="49" t="s">
        <v>129</v>
      </c>
      <c r="D28" s="19">
        <v>55</v>
      </c>
      <c r="E28" s="19">
        <v>56</v>
      </c>
      <c r="F28" s="19">
        <v>49</v>
      </c>
      <c r="G28" s="19">
        <v>52</v>
      </c>
      <c r="H28" s="19">
        <v>58</v>
      </c>
      <c r="I28" s="19">
        <v>55</v>
      </c>
      <c r="J28" s="19">
        <f t="shared" si="0"/>
        <v>325</v>
      </c>
      <c r="K28" s="19">
        <f t="shared" si="1"/>
        <v>0</v>
      </c>
      <c r="L28" s="19">
        <f t="shared" si="2"/>
        <v>0</v>
      </c>
      <c r="M28" s="26">
        <f t="shared" si="3"/>
        <v>16</v>
      </c>
    </row>
    <row r="29" spans="1:13">
      <c r="A29" s="28" t="s">
        <v>130</v>
      </c>
      <c r="B29" s="52" t="s">
        <v>89</v>
      </c>
      <c r="C29" s="52" t="s">
        <v>131</v>
      </c>
      <c r="D29" s="19">
        <v>41</v>
      </c>
      <c r="E29" s="19">
        <v>42</v>
      </c>
      <c r="F29" s="19">
        <v>34</v>
      </c>
      <c r="G29" s="19">
        <v>40</v>
      </c>
      <c r="H29" s="19">
        <v>32</v>
      </c>
      <c r="I29" s="19">
        <v>41</v>
      </c>
      <c r="J29" s="19">
        <f t="shared" si="0"/>
        <v>230</v>
      </c>
      <c r="K29" s="19">
        <f t="shared" si="1"/>
        <v>0</v>
      </c>
      <c r="L29" s="19">
        <f t="shared" si="2"/>
        <v>0</v>
      </c>
      <c r="M29" s="26">
        <f t="shared" si="3"/>
        <v>88</v>
      </c>
    </row>
    <row r="30" spans="1:13">
      <c r="A30" s="28" t="s">
        <v>132</v>
      </c>
      <c r="B30" s="50" t="s">
        <v>134</v>
      </c>
      <c r="C30" s="52" t="s">
        <v>133</v>
      </c>
      <c r="D30" s="19">
        <v>50</v>
      </c>
      <c r="E30" s="19">
        <v>52</v>
      </c>
      <c r="F30" s="19">
        <v>47</v>
      </c>
      <c r="G30" s="19">
        <v>47</v>
      </c>
      <c r="H30" s="19">
        <v>48</v>
      </c>
      <c r="I30" s="19">
        <v>50</v>
      </c>
      <c r="J30" s="19">
        <f t="shared" si="0"/>
        <v>294</v>
      </c>
      <c r="K30" s="19">
        <f t="shared" si="1"/>
        <v>0</v>
      </c>
      <c r="L30" s="19">
        <f t="shared" si="2"/>
        <v>0</v>
      </c>
      <c r="M30" s="26">
        <f t="shared" si="3"/>
        <v>64</v>
      </c>
    </row>
    <row r="31" spans="1:13">
      <c r="A31" s="28" t="s">
        <v>135</v>
      </c>
      <c r="B31" s="51" t="s">
        <v>87</v>
      </c>
      <c r="C31" s="49" t="s">
        <v>43</v>
      </c>
      <c r="D31" s="19">
        <v>44</v>
      </c>
      <c r="E31" s="19">
        <v>49</v>
      </c>
      <c r="F31" s="19">
        <v>54</v>
      </c>
      <c r="G31" s="19">
        <v>52</v>
      </c>
      <c r="H31" s="19">
        <v>51</v>
      </c>
      <c r="I31" s="19">
        <v>55</v>
      </c>
      <c r="J31" s="19">
        <f t="shared" si="0"/>
        <v>305</v>
      </c>
      <c r="K31" s="19">
        <f t="shared" si="1"/>
        <v>0</v>
      </c>
      <c r="L31" s="19">
        <f t="shared" si="2"/>
        <v>0</v>
      </c>
      <c r="M31" s="26">
        <f t="shared" si="3"/>
        <v>55</v>
      </c>
    </row>
    <row r="32" spans="1:13">
      <c r="A32" s="28" t="s">
        <v>136</v>
      </c>
      <c r="B32" s="50" t="s">
        <v>89</v>
      </c>
      <c r="C32" s="50" t="s">
        <v>137</v>
      </c>
      <c r="D32" s="19">
        <v>47</v>
      </c>
      <c r="E32" s="19">
        <v>45</v>
      </c>
      <c r="F32" s="19">
        <v>52</v>
      </c>
      <c r="G32" s="19">
        <v>40</v>
      </c>
      <c r="H32" s="19">
        <v>37</v>
      </c>
      <c r="I32" s="19">
        <v>52</v>
      </c>
      <c r="J32" s="19">
        <f t="shared" si="0"/>
        <v>273</v>
      </c>
      <c r="K32" s="19">
        <f t="shared" si="1"/>
        <v>0</v>
      </c>
      <c r="L32" s="19">
        <f t="shared" si="2"/>
        <v>0</v>
      </c>
      <c r="M32" s="26">
        <f t="shared" si="3"/>
        <v>78</v>
      </c>
    </row>
    <row r="33" spans="1:13">
      <c r="A33" s="28" t="s">
        <v>138</v>
      </c>
      <c r="B33" s="50" t="s">
        <v>134</v>
      </c>
      <c r="C33" s="52" t="s">
        <v>139</v>
      </c>
      <c r="D33" s="19">
        <v>55</v>
      </c>
      <c r="E33" s="19">
        <v>53</v>
      </c>
      <c r="F33" s="19">
        <v>54</v>
      </c>
      <c r="G33" s="19">
        <v>54</v>
      </c>
      <c r="H33" s="19">
        <v>52</v>
      </c>
      <c r="I33" s="19">
        <v>54</v>
      </c>
      <c r="J33" s="19">
        <f t="shared" si="0"/>
        <v>322</v>
      </c>
      <c r="K33" s="19">
        <f t="shared" si="1"/>
        <v>0</v>
      </c>
      <c r="L33" s="19">
        <f t="shared" si="2"/>
        <v>0</v>
      </c>
      <c r="M33" s="26">
        <f t="shared" si="3"/>
        <v>30</v>
      </c>
    </row>
    <row r="34" spans="1:13">
      <c r="A34" s="28" t="s">
        <v>140</v>
      </c>
      <c r="B34" s="51" t="s">
        <v>87</v>
      </c>
      <c r="C34" s="49" t="s">
        <v>44</v>
      </c>
      <c r="D34" s="19">
        <v>52</v>
      </c>
      <c r="E34" s="19">
        <v>55</v>
      </c>
      <c r="F34" s="19">
        <v>46</v>
      </c>
      <c r="G34" s="19">
        <v>54</v>
      </c>
      <c r="H34" s="19">
        <v>49</v>
      </c>
      <c r="I34" s="19">
        <v>54</v>
      </c>
      <c r="J34" s="19">
        <f t="shared" si="0"/>
        <v>310</v>
      </c>
      <c r="K34" s="19">
        <f t="shared" si="1"/>
        <v>0</v>
      </c>
      <c r="L34" s="19">
        <f t="shared" si="2"/>
        <v>0</v>
      </c>
      <c r="M34" s="26">
        <f t="shared" si="3"/>
        <v>47</v>
      </c>
    </row>
    <row r="35" spans="1:13">
      <c r="A35" s="28" t="s">
        <v>141</v>
      </c>
      <c r="B35" s="50" t="s">
        <v>143</v>
      </c>
      <c r="C35" s="52" t="s">
        <v>142</v>
      </c>
      <c r="D35" s="19">
        <v>51</v>
      </c>
      <c r="E35" s="19">
        <v>51</v>
      </c>
      <c r="F35" s="19">
        <v>55</v>
      </c>
      <c r="G35" s="19">
        <v>49</v>
      </c>
      <c r="H35" s="19">
        <v>50</v>
      </c>
      <c r="I35" s="19">
        <v>55</v>
      </c>
      <c r="J35" s="19">
        <f t="shared" si="0"/>
        <v>311</v>
      </c>
      <c r="K35" s="19">
        <f t="shared" si="1"/>
        <v>0</v>
      </c>
      <c r="L35" s="19">
        <f t="shared" si="2"/>
        <v>0</v>
      </c>
      <c r="M35" s="26">
        <f t="shared" si="3"/>
        <v>45</v>
      </c>
    </row>
    <row r="36" spans="1:13">
      <c r="A36" s="28" t="s">
        <v>144</v>
      </c>
      <c r="B36" s="52" t="s">
        <v>146</v>
      </c>
      <c r="C36" s="52" t="s">
        <v>145</v>
      </c>
      <c r="D36" s="19">
        <v>54</v>
      </c>
      <c r="E36" s="19">
        <v>55</v>
      </c>
      <c r="F36" s="19">
        <v>56</v>
      </c>
      <c r="G36" s="19">
        <v>50</v>
      </c>
      <c r="H36" s="19">
        <v>54</v>
      </c>
      <c r="I36" s="19">
        <v>56</v>
      </c>
      <c r="J36" s="19">
        <f t="shared" ref="J36:J67" si="4">SUM(D36:I36)</f>
        <v>325</v>
      </c>
      <c r="K36" s="19">
        <f t="shared" ref="K36:K67" si="5">N36</f>
        <v>0</v>
      </c>
      <c r="L36" s="19">
        <f t="shared" ref="L36:L67" si="6">O36</f>
        <v>0</v>
      </c>
      <c r="M36" s="26">
        <f t="shared" ref="M36:M67" si="7">RANK(J36,$J$4:$J$96)</f>
        <v>16</v>
      </c>
    </row>
    <row r="37" spans="1:13">
      <c r="A37" s="28" t="s">
        <v>147</v>
      </c>
      <c r="B37" s="51" t="s">
        <v>87</v>
      </c>
      <c r="C37" s="52" t="s">
        <v>148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f t="shared" si="4"/>
        <v>0</v>
      </c>
      <c r="K37" s="19">
        <f t="shared" si="5"/>
        <v>0</v>
      </c>
      <c r="L37" s="19">
        <f t="shared" si="6"/>
        <v>0</v>
      </c>
      <c r="M37" s="26">
        <f t="shared" si="7"/>
        <v>90</v>
      </c>
    </row>
    <row r="38" spans="1:13">
      <c r="A38" s="28" t="s">
        <v>149</v>
      </c>
      <c r="B38" s="50" t="s">
        <v>143</v>
      </c>
      <c r="C38" s="52" t="s">
        <v>150</v>
      </c>
      <c r="D38" s="19">
        <v>42</v>
      </c>
      <c r="E38" s="19">
        <v>49</v>
      </c>
      <c r="F38" s="19">
        <v>42</v>
      </c>
      <c r="G38" s="19">
        <v>49</v>
      </c>
      <c r="H38" s="19">
        <v>47</v>
      </c>
      <c r="I38" s="19">
        <v>47</v>
      </c>
      <c r="J38" s="19">
        <f t="shared" si="4"/>
        <v>276</v>
      </c>
      <c r="K38" s="19">
        <f t="shared" si="5"/>
        <v>0</v>
      </c>
      <c r="L38" s="19">
        <f t="shared" si="6"/>
        <v>0</v>
      </c>
      <c r="M38" s="26">
        <f t="shared" si="7"/>
        <v>76</v>
      </c>
    </row>
    <row r="39" spans="1:13">
      <c r="A39" s="28" t="s">
        <v>151</v>
      </c>
      <c r="B39" s="52" t="s">
        <v>146</v>
      </c>
      <c r="C39" s="52" t="s">
        <v>45</v>
      </c>
      <c r="D39" s="19">
        <v>49</v>
      </c>
      <c r="E39" s="19">
        <v>56</v>
      </c>
      <c r="F39" s="19">
        <v>43</v>
      </c>
      <c r="G39" s="19">
        <v>57</v>
      </c>
      <c r="H39" s="19">
        <v>53</v>
      </c>
      <c r="I39" s="19">
        <v>54</v>
      </c>
      <c r="J39" s="19">
        <f t="shared" si="4"/>
        <v>312</v>
      </c>
      <c r="K39" s="19">
        <f t="shared" si="5"/>
        <v>0</v>
      </c>
      <c r="L39" s="19">
        <f t="shared" si="6"/>
        <v>0</v>
      </c>
      <c r="M39" s="26">
        <f t="shared" si="7"/>
        <v>44</v>
      </c>
    </row>
    <row r="40" spans="1:13">
      <c r="A40" s="28" t="s">
        <v>152</v>
      </c>
      <c r="B40" s="51" t="s">
        <v>87</v>
      </c>
      <c r="C40" s="52" t="s">
        <v>153</v>
      </c>
      <c r="D40" s="19">
        <v>51</v>
      </c>
      <c r="E40" s="19">
        <v>50</v>
      </c>
      <c r="F40" s="19">
        <v>49</v>
      </c>
      <c r="G40" s="19">
        <v>46</v>
      </c>
      <c r="H40" s="19">
        <v>49</v>
      </c>
      <c r="I40" s="19">
        <v>47</v>
      </c>
      <c r="J40" s="19">
        <f t="shared" si="4"/>
        <v>292</v>
      </c>
      <c r="K40" s="19">
        <f t="shared" si="5"/>
        <v>0</v>
      </c>
      <c r="L40" s="19">
        <f t="shared" si="6"/>
        <v>0</v>
      </c>
      <c r="M40" s="26">
        <f t="shared" si="7"/>
        <v>67</v>
      </c>
    </row>
    <row r="41" spans="1:13">
      <c r="A41" s="28" t="s">
        <v>154</v>
      </c>
      <c r="B41" s="50" t="s">
        <v>143</v>
      </c>
      <c r="C41" s="52" t="s">
        <v>155</v>
      </c>
      <c r="D41" s="19">
        <v>53</v>
      </c>
      <c r="E41" s="19">
        <v>54</v>
      </c>
      <c r="F41" s="19">
        <v>51</v>
      </c>
      <c r="G41" s="19">
        <v>50</v>
      </c>
      <c r="H41" s="19">
        <v>51</v>
      </c>
      <c r="I41" s="19">
        <v>56</v>
      </c>
      <c r="J41" s="19">
        <f t="shared" si="4"/>
        <v>315</v>
      </c>
      <c r="K41" s="19">
        <f t="shared" si="5"/>
        <v>0</v>
      </c>
      <c r="L41" s="19">
        <f t="shared" si="6"/>
        <v>0</v>
      </c>
      <c r="M41" s="26">
        <f t="shared" si="7"/>
        <v>41</v>
      </c>
    </row>
    <row r="42" spans="1:13">
      <c r="A42" s="28" t="s">
        <v>156</v>
      </c>
      <c r="B42" s="51" t="s">
        <v>158</v>
      </c>
      <c r="C42" s="51" t="s">
        <v>157</v>
      </c>
      <c r="D42" s="19">
        <v>52</v>
      </c>
      <c r="E42" s="19">
        <v>56</v>
      </c>
      <c r="F42" s="19">
        <v>56</v>
      </c>
      <c r="G42" s="19">
        <v>53</v>
      </c>
      <c r="H42" s="19">
        <v>52</v>
      </c>
      <c r="I42" s="19">
        <v>56</v>
      </c>
      <c r="J42" s="19">
        <f t="shared" si="4"/>
        <v>325</v>
      </c>
      <c r="K42" s="19">
        <f t="shared" si="5"/>
        <v>0</v>
      </c>
      <c r="L42" s="19">
        <f t="shared" si="6"/>
        <v>0</v>
      </c>
      <c r="M42" s="26">
        <f t="shared" si="7"/>
        <v>16</v>
      </c>
    </row>
    <row r="43" spans="1:13">
      <c r="A43" s="28" t="s">
        <v>159</v>
      </c>
      <c r="B43" s="51" t="s">
        <v>87</v>
      </c>
      <c r="C43" s="49" t="s">
        <v>160</v>
      </c>
      <c r="D43" s="19">
        <v>43</v>
      </c>
      <c r="E43" s="19">
        <v>51</v>
      </c>
      <c r="F43" s="19">
        <v>45</v>
      </c>
      <c r="G43" s="19">
        <v>44</v>
      </c>
      <c r="H43" s="19">
        <v>55</v>
      </c>
      <c r="I43" s="19">
        <v>47</v>
      </c>
      <c r="J43" s="19">
        <f t="shared" si="4"/>
        <v>285</v>
      </c>
      <c r="K43" s="19">
        <f t="shared" si="5"/>
        <v>0</v>
      </c>
      <c r="L43" s="19">
        <f t="shared" si="6"/>
        <v>0</v>
      </c>
      <c r="M43" s="26">
        <f t="shared" si="7"/>
        <v>71</v>
      </c>
    </row>
    <row r="44" spans="1:13">
      <c r="A44" s="28" t="s">
        <v>161</v>
      </c>
      <c r="B44" s="50" t="s">
        <v>163</v>
      </c>
      <c r="C44" s="52" t="s">
        <v>162</v>
      </c>
      <c r="D44" s="19">
        <v>51</v>
      </c>
      <c r="E44" s="19">
        <v>53</v>
      </c>
      <c r="F44" s="19">
        <v>48</v>
      </c>
      <c r="G44" s="19">
        <v>46</v>
      </c>
      <c r="H44" s="19">
        <v>42</v>
      </c>
      <c r="I44" s="19">
        <v>52</v>
      </c>
      <c r="J44" s="19">
        <f t="shared" si="4"/>
        <v>292</v>
      </c>
      <c r="K44" s="19">
        <f t="shared" si="5"/>
        <v>0</v>
      </c>
      <c r="L44" s="19">
        <f t="shared" si="6"/>
        <v>0</v>
      </c>
      <c r="M44" s="26">
        <f t="shared" si="7"/>
        <v>67</v>
      </c>
    </row>
    <row r="45" spans="1:13">
      <c r="A45" s="28" t="s">
        <v>164</v>
      </c>
      <c r="B45" s="51" t="s">
        <v>158</v>
      </c>
      <c r="C45" s="51" t="s">
        <v>165</v>
      </c>
      <c r="D45" s="19">
        <v>52</v>
      </c>
      <c r="E45" s="19">
        <v>50</v>
      </c>
      <c r="F45" s="19">
        <v>48</v>
      </c>
      <c r="G45" s="19">
        <v>54</v>
      </c>
      <c r="H45" s="19">
        <v>50</v>
      </c>
      <c r="I45" s="19">
        <v>55</v>
      </c>
      <c r="J45" s="19">
        <f t="shared" si="4"/>
        <v>309</v>
      </c>
      <c r="K45" s="19">
        <f t="shared" si="5"/>
        <v>0</v>
      </c>
      <c r="L45" s="19">
        <f t="shared" si="6"/>
        <v>0</v>
      </c>
      <c r="M45" s="26">
        <f t="shared" si="7"/>
        <v>48</v>
      </c>
    </row>
    <row r="46" spans="1:13">
      <c r="A46" s="28" t="s">
        <v>166</v>
      </c>
      <c r="B46" s="51" t="s">
        <v>87</v>
      </c>
      <c r="C46" s="49" t="s">
        <v>167</v>
      </c>
      <c r="D46" s="19">
        <v>53</v>
      </c>
      <c r="E46" s="19">
        <v>54</v>
      </c>
      <c r="F46" s="19">
        <v>53</v>
      </c>
      <c r="G46" s="19">
        <v>55</v>
      </c>
      <c r="H46" s="19">
        <v>48</v>
      </c>
      <c r="I46" s="19">
        <v>56</v>
      </c>
      <c r="J46" s="19">
        <f t="shared" si="4"/>
        <v>319</v>
      </c>
      <c r="K46" s="19">
        <f t="shared" si="5"/>
        <v>0</v>
      </c>
      <c r="L46" s="19">
        <f t="shared" si="6"/>
        <v>0</v>
      </c>
      <c r="M46" s="26">
        <f t="shared" si="7"/>
        <v>36</v>
      </c>
    </row>
    <row r="47" spans="1:13">
      <c r="A47" s="28" t="s">
        <v>168</v>
      </c>
      <c r="B47" s="50" t="s">
        <v>163</v>
      </c>
      <c r="C47" s="52" t="s">
        <v>169</v>
      </c>
      <c r="D47" s="19">
        <v>53</v>
      </c>
      <c r="E47" s="19">
        <v>56</v>
      </c>
      <c r="F47" s="19">
        <v>57</v>
      </c>
      <c r="G47" s="19">
        <v>53</v>
      </c>
      <c r="H47" s="19">
        <v>50</v>
      </c>
      <c r="I47" s="19">
        <v>54</v>
      </c>
      <c r="J47" s="19">
        <f t="shared" si="4"/>
        <v>323</v>
      </c>
      <c r="K47" s="19">
        <f t="shared" si="5"/>
        <v>0</v>
      </c>
      <c r="L47" s="19">
        <f t="shared" si="6"/>
        <v>0</v>
      </c>
      <c r="M47" s="26">
        <f t="shared" si="7"/>
        <v>27</v>
      </c>
    </row>
    <row r="48" spans="1:13">
      <c r="A48" s="28" t="s">
        <v>170</v>
      </c>
      <c r="B48" s="51" t="s">
        <v>158</v>
      </c>
      <c r="C48" s="51" t="s">
        <v>171</v>
      </c>
      <c r="D48" s="19">
        <v>54</v>
      </c>
      <c r="E48" s="19">
        <v>54</v>
      </c>
      <c r="F48" s="19">
        <v>55</v>
      </c>
      <c r="G48" s="19">
        <v>53</v>
      </c>
      <c r="H48" s="19">
        <v>53</v>
      </c>
      <c r="I48" s="19">
        <v>53</v>
      </c>
      <c r="J48" s="19">
        <f t="shared" si="4"/>
        <v>322</v>
      </c>
      <c r="K48" s="19">
        <f t="shared" si="5"/>
        <v>0</v>
      </c>
      <c r="L48" s="19">
        <f t="shared" si="6"/>
        <v>0</v>
      </c>
      <c r="M48" s="26">
        <f t="shared" si="7"/>
        <v>30</v>
      </c>
    </row>
    <row r="49" spans="1:13">
      <c r="A49" s="28" t="s">
        <v>172</v>
      </c>
      <c r="B49" s="51" t="s">
        <v>87</v>
      </c>
      <c r="C49" s="49" t="s">
        <v>173</v>
      </c>
      <c r="D49" s="19">
        <v>52</v>
      </c>
      <c r="E49" s="19">
        <v>46</v>
      </c>
      <c r="F49" s="19">
        <v>51</v>
      </c>
      <c r="G49" s="19">
        <v>50</v>
      </c>
      <c r="H49" s="19">
        <v>50</v>
      </c>
      <c r="I49" s="19">
        <v>53</v>
      </c>
      <c r="J49" s="19">
        <f t="shared" si="4"/>
        <v>302</v>
      </c>
      <c r="K49" s="19">
        <f t="shared" si="5"/>
        <v>0</v>
      </c>
      <c r="L49" s="19">
        <f t="shared" si="6"/>
        <v>0</v>
      </c>
      <c r="M49" s="26">
        <f t="shared" si="7"/>
        <v>59</v>
      </c>
    </row>
    <row r="50" spans="1:13">
      <c r="A50" s="28" t="s">
        <v>174</v>
      </c>
      <c r="B50" s="50" t="s">
        <v>163</v>
      </c>
      <c r="C50" s="52" t="s">
        <v>175</v>
      </c>
      <c r="D50" s="19">
        <v>46</v>
      </c>
      <c r="E50" s="19">
        <v>53</v>
      </c>
      <c r="F50" s="19">
        <v>55</v>
      </c>
      <c r="G50" s="19">
        <v>47</v>
      </c>
      <c r="H50" s="19">
        <v>50</v>
      </c>
      <c r="I50" s="19">
        <v>53</v>
      </c>
      <c r="J50" s="19">
        <f t="shared" si="4"/>
        <v>304</v>
      </c>
      <c r="K50" s="19">
        <f t="shared" si="5"/>
        <v>0</v>
      </c>
      <c r="L50" s="19">
        <f t="shared" si="6"/>
        <v>0</v>
      </c>
      <c r="M50" s="26">
        <f t="shared" si="7"/>
        <v>56</v>
      </c>
    </row>
    <row r="51" spans="1:13">
      <c r="A51" s="28" t="s">
        <v>176</v>
      </c>
      <c r="B51" s="51" t="s">
        <v>158</v>
      </c>
      <c r="C51" s="51" t="s">
        <v>177</v>
      </c>
      <c r="D51" s="19">
        <v>52</v>
      </c>
      <c r="E51" s="19">
        <v>53</v>
      </c>
      <c r="F51" s="19">
        <v>55</v>
      </c>
      <c r="G51" s="19">
        <v>54</v>
      </c>
      <c r="H51" s="19">
        <v>51</v>
      </c>
      <c r="I51" s="19">
        <v>55</v>
      </c>
      <c r="J51" s="19">
        <f t="shared" si="4"/>
        <v>320</v>
      </c>
      <c r="K51" s="19">
        <f t="shared" si="5"/>
        <v>0</v>
      </c>
      <c r="L51" s="19">
        <f t="shared" si="6"/>
        <v>0</v>
      </c>
      <c r="M51" s="26">
        <f t="shared" si="7"/>
        <v>35</v>
      </c>
    </row>
    <row r="52" spans="1:13">
      <c r="A52" s="28" t="s">
        <v>178</v>
      </c>
      <c r="B52" s="51" t="s">
        <v>87</v>
      </c>
      <c r="C52" s="49" t="s">
        <v>179</v>
      </c>
      <c r="D52" s="19">
        <v>47</v>
      </c>
      <c r="E52" s="19">
        <v>43</v>
      </c>
      <c r="F52" s="19">
        <v>47</v>
      </c>
      <c r="G52" s="19">
        <v>45</v>
      </c>
      <c r="H52" s="19">
        <v>39</v>
      </c>
      <c r="I52" s="19">
        <v>46</v>
      </c>
      <c r="J52" s="19">
        <f t="shared" si="4"/>
        <v>267</v>
      </c>
      <c r="K52" s="19">
        <f t="shared" si="5"/>
        <v>0</v>
      </c>
      <c r="L52" s="19">
        <f t="shared" si="6"/>
        <v>0</v>
      </c>
      <c r="M52" s="26">
        <f t="shared" si="7"/>
        <v>81</v>
      </c>
    </row>
    <row r="53" spans="1:13">
      <c r="A53" s="28" t="s">
        <v>180</v>
      </c>
      <c r="B53" s="51" t="s">
        <v>181</v>
      </c>
      <c r="C53" s="49" t="s">
        <v>46</v>
      </c>
      <c r="D53" s="19">
        <v>48</v>
      </c>
      <c r="E53" s="19">
        <v>48</v>
      </c>
      <c r="F53" s="19">
        <v>50</v>
      </c>
      <c r="G53" s="19">
        <v>53</v>
      </c>
      <c r="H53" s="19">
        <v>47</v>
      </c>
      <c r="I53" s="19">
        <v>49</v>
      </c>
      <c r="J53" s="19">
        <f t="shared" si="4"/>
        <v>295</v>
      </c>
      <c r="K53" s="19">
        <f t="shared" si="5"/>
        <v>0</v>
      </c>
      <c r="L53" s="19">
        <f t="shared" si="6"/>
        <v>0</v>
      </c>
      <c r="M53" s="26">
        <f t="shared" si="7"/>
        <v>63</v>
      </c>
    </row>
    <row r="54" spans="1:13">
      <c r="A54" s="28" t="s">
        <v>182</v>
      </c>
      <c r="B54" s="51" t="s">
        <v>158</v>
      </c>
      <c r="C54" s="51" t="s">
        <v>183</v>
      </c>
      <c r="D54" s="19">
        <v>38</v>
      </c>
      <c r="E54" s="19">
        <v>40</v>
      </c>
      <c r="F54" s="19">
        <v>49</v>
      </c>
      <c r="G54" s="19">
        <v>41</v>
      </c>
      <c r="H54" s="19">
        <v>38</v>
      </c>
      <c r="I54" s="19">
        <v>38</v>
      </c>
      <c r="J54" s="19">
        <f t="shared" si="4"/>
        <v>244</v>
      </c>
      <c r="K54" s="19">
        <f t="shared" si="5"/>
        <v>0</v>
      </c>
      <c r="L54" s="19">
        <f t="shared" si="6"/>
        <v>0</v>
      </c>
      <c r="M54" s="26">
        <f t="shared" si="7"/>
        <v>85</v>
      </c>
    </row>
    <row r="55" spans="1:13">
      <c r="A55" s="28" t="s">
        <v>184</v>
      </c>
      <c r="B55" s="51" t="s">
        <v>87</v>
      </c>
      <c r="C55" s="49" t="s">
        <v>185</v>
      </c>
      <c r="D55" s="19">
        <v>51</v>
      </c>
      <c r="E55" s="19">
        <v>49</v>
      </c>
      <c r="F55" s="19">
        <v>50</v>
      </c>
      <c r="G55" s="19">
        <v>52</v>
      </c>
      <c r="H55" s="19">
        <v>51</v>
      </c>
      <c r="I55" s="19">
        <v>47</v>
      </c>
      <c r="J55" s="19">
        <f t="shared" si="4"/>
        <v>300</v>
      </c>
      <c r="K55" s="19">
        <f t="shared" si="5"/>
        <v>0</v>
      </c>
      <c r="L55" s="19">
        <f t="shared" si="6"/>
        <v>0</v>
      </c>
      <c r="M55" s="26">
        <f t="shared" si="7"/>
        <v>61</v>
      </c>
    </row>
    <row r="56" spans="1:13">
      <c r="A56" s="28" t="s">
        <v>186</v>
      </c>
      <c r="B56" s="51" t="s">
        <v>181</v>
      </c>
      <c r="C56" s="49" t="s">
        <v>187</v>
      </c>
      <c r="D56" s="19">
        <v>29</v>
      </c>
      <c r="E56" s="19">
        <v>53</v>
      </c>
      <c r="F56" s="19">
        <v>46</v>
      </c>
      <c r="G56" s="19">
        <v>50</v>
      </c>
      <c r="H56" s="19">
        <v>46</v>
      </c>
      <c r="I56" s="19">
        <v>49</v>
      </c>
      <c r="J56" s="19">
        <f t="shared" si="4"/>
        <v>273</v>
      </c>
      <c r="K56" s="19">
        <f t="shared" si="5"/>
        <v>0</v>
      </c>
      <c r="L56" s="19">
        <f t="shared" si="6"/>
        <v>0</v>
      </c>
      <c r="M56" s="26">
        <f t="shared" si="7"/>
        <v>78</v>
      </c>
    </row>
    <row r="57" spans="1:13">
      <c r="A57" s="28" t="s">
        <v>188</v>
      </c>
      <c r="B57" s="51" t="s">
        <v>158</v>
      </c>
      <c r="C57" s="51" t="s">
        <v>189</v>
      </c>
      <c r="D57" s="19">
        <v>53</v>
      </c>
      <c r="E57" s="19">
        <v>56</v>
      </c>
      <c r="F57" s="19">
        <v>57</v>
      </c>
      <c r="G57" s="19">
        <v>55</v>
      </c>
      <c r="H57" s="19">
        <v>50</v>
      </c>
      <c r="I57" s="19">
        <v>57</v>
      </c>
      <c r="J57" s="19">
        <f t="shared" si="4"/>
        <v>328</v>
      </c>
      <c r="K57" s="19">
        <f t="shared" si="5"/>
        <v>0</v>
      </c>
      <c r="L57" s="19">
        <f t="shared" si="6"/>
        <v>0</v>
      </c>
      <c r="M57" s="26">
        <f t="shared" si="7"/>
        <v>12</v>
      </c>
    </row>
    <row r="58" spans="1:13">
      <c r="A58" s="28" t="s">
        <v>190</v>
      </c>
      <c r="B58" s="51" t="s">
        <v>87</v>
      </c>
      <c r="C58" s="49" t="s">
        <v>191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f t="shared" si="4"/>
        <v>0</v>
      </c>
      <c r="K58" s="19">
        <f t="shared" si="5"/>
        <v>0</v>
      </c>
      <c r="L58" s="19">
        <f t="shared" si="6"/>
        <v>0</v>
      </c>
      <c r="M58" s="26">
        <f t="shared" si="7"/>
        <v>90</v>
      </c>
    </row>
    <row r="59" spans="1:13">
      <c r="A59" s="28" t="s">
        <v>192</v>
      </c>
      <c r="B59" s="51" t="s">
        <v>181</v>
      </c>
      <c r="C59" s="49" t="s">
        <v>193</v>
      </c>
      <c r="D59" s="19">
        <v>44</v>
      </c>
      <c r="E59" s="19">
        <v>52</v>
      </c>
      <c r="F59" s="19">
        <v>51</v>
      </c>
      <c r="G59" s="19">
        <v>48</v>
      </c>
      <c r="H59" s="19">
        <v>46</v>
      </c>
      <c r="I59" s="19">
        <v>49</v>
      </c>
      <c r="J59" s="19">
        <f t="shared" si="4"/>
        <v>290</v>
      </c>
      <c r="K59" s="19">
        <f t="shared" si="5"/>
        <v>0</v>
      </c>
      <c r="L59" s="19">
        <f t="shared" si="6"/>
        <v>0</v>
      </c>
      <c r="M59" s="26">
        <f t="shared" si="7"/>
        <v>70</v>
      </c>
    </row>
    <row r="60" spans="1:13">
      <c r="A60" s="28" t="s">
        <v>194</v>
      </c>
      <c r="B60" s="51" t="s">
        <v>158</v>
      </c>
      <c r="C60" s="51" t="s">
        <v>195</v>
      </c>
      <c r="D60" s="19">
        <v>53</v>
      </c>
      <c r="E60" s="19">
        <v>55</v>
      </c>
      <c r="F60" s="19">
        <v>53</v>
      </c>
      <c r="G60" s="19">
        <v>57</v>
      </c>
      <c r="H60" s="19">
        <v>53</v>
      </c>
      <c r="I60" s="19">
        <v>54</v>
      </c>
      <c r="J60" s="19">
        <f t="shared" si="4"/>
        <v>325</v>
      </c>
      <c r="K60" s="19">
        <f t="shared" si="5"/>
        <v>0</v>
      </c>
      <c r="L60" s="19">
        <f t="shared" si="6"/>
        <v>0</v>
      </c>
      <c r="M60" s="26">
        <f t="shared" si="7"/>
        <v>16</v>
      </c>
    </row>
    <row r="61" spans="1:13">
      <c r="A61" s="28" t="s">
        <v>196</v>
      </c>
      <c r="B61" s="51" t="s">
        <v>87</v>
      </c>
      <c r="C61" s="49" t="s">
        <v>36</v>
      </c>
      <c r="D61" s="19">
        <v>51</v>
      </c>
      <c r="E61" s="19">
        <v>54</v>
      </c>
      <c r="F61" s="19">
        <v>53</v>
      </c>
      <c r="G61" s="19">
        <v>58</v>
      </c>
      <c r="H61" s="19">
        <v>56</v>
      </c>
      <c r="I61" s="19">
        <v>50</v>
      </c>
      <c r="J61" s="19">
        <f t="shared" si="4"/>
        <v>322</v>
      </c>
      <c r="K61" s="19">
        <f t="shared" si="5"/>
        <v>0</v>
      </c>
      <c r="L61" s="19">
        <f t="shared" si="6"/>
        <v>0</v>
      </c>
      <c r="M61" s="26">
        <f t="shared" si="7"/>
        <v>30</v>
      </c>
    </row>
    <row r="62" spans="1:13">
      <c r="A62" s="28" t="s">
        <v>197</v>
      </c>
      <c r="B62" s="51" t="s">
        <v>181</v>
      </c>
      <c r="C62" s="49" t="s">
        <v>198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f t="shared" si="4"/>
        <v>0</v>
      </c>
      <c r="K62" s="19">
        <f t="shared" si="5"/>
        <v>0</v>
      </c>
      <c r="L62" s="19">
        <f t="shared" si="6"/>
        <v>0</v>
      </c>
      <c r="M62" s="26">
        <f t="shared" si="7"/>
        <v>90</v>
      </c>
    </row>
    <row r="63" spans="1:13">
      <c r="A63" s="28" t="s">
        <v>199</v>
      </c>
      <c r="B63" s="50" t="s">
        <v>201</v>
      </c>
      <c r="C63" s="53" t="s">
        <v>200</v>
      </c>
      <c r="D63" s="19">
        <v>57</v>
      </c>
      <c r="E63" s="19">
        <v>57</v>
      </c>
      <c r="F63" s="19">
        <v>52</v>
      </c>
      <c r="G63" s="19">
        <v>53</v>
      </c>
      <c r="H63" s="19">
        <v>56</v>
      </c>
      <c r="I63" s="19">
        <v>55</v>
      </c>
      <c r="J63" s="19">
        <f t="shared" si="4"/>
        <v>330</v>
      </c>
      <c r="K63" s="19">
        <f t="shared" si="5"/>
        <v>0</v>
      </c>
      <c r="L63" s="19">
        <f t="shared" si="6"/>
        <v>0</v>
      </c>
      <c r="M63" s="26">
        <f t="shared" si="7"/>
        <v>7</v>
      </c>
    </row>
    <row r="64" spans="1:13">
      <c r="A64" s="28" t="s">
        <v>202</v>
      </c>
      <c r="B64" s="51" t="s">
        <v>87</v>
      </c>
      <c r="C64" s="49" t="s">
        <v>48</v>
      </c>
      <c r="D64" s="19">
        <v>51</v>
      </c>
      <c r="E64" s="19">
        <v>46</v>
      </c>
      <c r="F64" s="19">
        <v>51</v>
      </c>
      <c r="G64" s="19">
        <v>53</v>
      </c>
      <c r="H64" s="19">
        <v>55</v>
      </c>
      <c r="I64" s="19">
        <v>53</v>
      </c>
      <c r="J64" s="19">
        <f t="shared" si="4"/>
        <v>309</v>
      </c>
      <c r="K64" s="19">
        <f t="shared" si="5"/>
        <v>0</v>
      </c>
      <c r="L64" s="19">
        <f t="shared" si="6"/>
        <v>0</v>
      </c>
      <c r="M64" s="26">
        <f t="shared" si="7"/>
        <v>48</v>
      </c>
    </row>
    <row r="65" spans="1:13">
      <c r="A65" s="28" t="s">
        <v>203</v>
      </c>
      <c r="B65" s="51" t="s">
        <v>181</v>
      </c>
      <c r="C65" s="49" t="s">
        <v>204</v>
      </c>
      <c r="D65" s="19">
        <v>47</v>
      </c>
      <c r="E65" s="19">
        <v>48</v>
      </c>
      <c r="F65" s="19">
        <v>45</v>
      </c>
      <c r="G65" s="19">
        <v>40</v>
      </c>
      <c r="H65" s="19">
        <v>47</v>
      </c>
      <c r="I65" s="19">
        <v>47</v>
      </c>
      <c r="J65" s="19">
        <f t="shared" si="4"/>
        <v>274</v>
      </c>
      <c r="K65" s="19">
        <f t="shared" si="5"/>
        <v>0</v>
      </c>
      <c r="L65" s="19">
        <f t="shared" si="6"/>
        <v>0</v>
      </c>
      <c r="M65" s="26">
        <f t="shared" si="7"/>
        <v>77</v>
      </c>
    </row>
    <row r="66" spans="1:13">
      <c r="A66" s="28" t="s">
        <v>205</v>
      </c>
      <c r="B66" s="50" t="s">
        <v>207</v>
      </c>
      <c r="C66" s="53" t="s">
        <v>206</v>
      </c>
      <c r="D66" s="19">
        <v>55</v>
      </c>
      <c r="E66" s="19">
        <v>58</v>
      </c>
      <c r="F66" s="19">
        <v>53</v>
      </c>
      <c r="G66" s="19">
        <v>50</v>
      </c>
      <c r="H66" s="19">
        <v>52</v>
      </c>
      <c r="I66" s="19">
        <v>51</v>
      </c>
      <c r="J66" s="19">
        <f t="shared" si="4"/>
        <v>319</v>
      </c>
      <c r="K66" s="19">
        <f t="shared" si="5"/>
        <v>0</v>
      </c>
      <c r="L66" s="19">
        <f t="shared" si="6"/>
        <v>0</v>
      </c>
      <c r="M66" s="26">
        <f t="shared" si="7"/>
        <v>36</v>
      </c>
    </row>
    <row r="67" spans="1:13">
      <c r="A67" s="28" t="s">
        <v>208</v>
      </c>
      <c r="B67" s="51" t="s">
        <v>87</v>
      </c>
      <c r="C67" s="49" t="s">
        <v>209</v>
      </c>
      <c r="D67" s="19">
        <v>50</v>
      </c>
      <c r="E67" s="19">
        <v>54</v>
      </c>
      <c r="F67" s="19">
        <v>49</v>
      </c>
      <c r="G67" s="19">
        <v>50</v>
      </c>
      <c r="H67" s="19">
        <v>49</v>
      </c>
      <c r="I67" s="19">
        <v>57</v>
      </c>
      <c r="J67" s="19">
        <f t="shared" si="4"/>
        <v>309</v>
      </c>
      <c r="K67" s="19">
        <f t="shared" si="5"/>
        <v>0</v>
      </c>
      <c r="L67" s="19">
        <f t="shared" si="6"/>
        <v>0</v>
      </c>
      <c r="M67" s="26">
        <f t="shared" si="7"/>
        <v>48</v>
      </c>
    </row>
    <row r="68" spans="1:13">
      <c r="A68" s="28" t="s">
        <v>210</v>
      </c>
      <c r="B68" s="51" t="s">
        <v>31</v>
      </c>
      <c r="C68" s="49" t="s">
        <v>211</v>
      </c>
      <c r="D68" s="19">
        <v>50</v>
      </c>
      <c r="E68" s="19">
        <v>56</v>
      </c>
      <c r="F68" s="19">
        <v>55</v>
      </c>
      <c r="G68" s="19">
        <v>54</v>
      </c>
      <c r="H68" s="19">
        <v>55</v>
      </c>
      <c r="I68" s="19">
        <v>57</v>
      </c>
      <c r="J68" s="19">
        <f t="shared" ref="J68:J96" si="8">SUM(D68:I68)</f>
        <v>327</v>
      </c>
      <c r="K68" s="19">
        <f t="shared" ref="K68:K96" si="9">N68</f>
        <v>0</v>
      </c>
      <c r="L68" s="19">
        <f t="shared" ref="L68:L96" si="10">O68</f>
        <v>0</v>
      </c>
      <c r="M68" s="26">
        <f t="shared" ref="M68:M96" si="11">RANK(J68,$J$4:$J$96)</f>
        <v>13</v>
      </c>
    </row>
    <row r="69" spans="1:13">
      <c r="A69" s="28" t="s">
        <v>212</v>
      </c>
      <c r="B69" s="50" t="s">
        <v>207</v>
      </c>
      <c r="C69" s="53" t="s">
        <v>34</v>
      </c>
      <c r="D69" s="19">
        <v>54</v>
      </c>
      <c r="E69" s="19">
        <v>51</v>
      </c>
      <c r="F69" s="19">
        <v>56</v>
      </c>
      <c r="G69" s="19">
        <v>57</v>
      </c>
      <c r="H69" s="19">
        <v>47</v>
      </c>
      <c r="I69" s="19">
        <v>52</v>
      </c>
      <c r="J69" s="19">
        <f t="shared" si="8"/>
        <v>317</v>
      </c>
      <c r="K69" s="19">
        <f t="shared" si="9"/>
        <v>0</v>
      </c>
      <c r="L69" s="19">
        <f t="shared" si="10"/>
        <v>0</v>
      </c>
      <c r="M69" s="26">
        <f t="shared" si="11"/>
        <v>39</v>
      </c>
    </row>
    <row r="70" spans="1:13">
      <c r="A70" s="28" t="s">
        <v>213</v>
      </c>
      <c r="B70" s="51" t="s">
        <v>87</v>
      </c>
      <c r="C70" s="49" t="s">
        <v>214</v>
      </c>
      <c r="D70" s="19">
        <v>55</v>
      </c>
      <c r="E70" s="19">
        <v>56</v>
      </c>
      <c r="F70" s="19">
        <v>56</v>
      </c>
      <c r="G70" s="19">
        <v>56</v>
      </c>
      <c r="H70" s="19">
        <v>58</v>
      </c>
      <c r="I70" s="19">
        <v>57</v>
      </c>
      <c r="J70" s="19">
        <f t="shared" si="8"/>
        <v>338</v>
      </c>
      <c r="K70" s="19">
        <f t="shared" si="9"/>
        <v>0</v>
      </c>
      <c r="L70" s="19">
        <f t="shared" si="10"/>
        <v>0</v>
      </c>
      <c r="M70" s="26">
        <f t="shared" si="11"/>
        <v>1</v>
      </c>
    </row>
    <row r="71" spans="1:13">
      <c r="A71" s="28" t="s">
        <v>215</v>
      </c>
      <c r="B71" s="51" t="s">
        <v>31</v>
      </c>
      <c r="C71" s="51" t="s">
        <v>33</v>
      </c>
      <c r="D71" s="19">
        <v>56</v>
      </c>
      <c r="E71" s="19">
        <v>55</v>
      </c>
      <c r="F71" s="19">
        <v>51</v>
      </c>
      <c r="G71" s="19">
        <v>56</v>
      </c>
      <c r="H71" s="19">
        <v>53</v>
      </c>
      <c r="I71" s="19">
        <v>60</v>
      </c>
      <c r="J71" s="19">
        <f t="shared" si="8"/>
        <v>331</v>
      </c>
      <c r="K71" s="19">
        <f t="shared" si="9"/>
        <v>0</v>
      </c>
      <c r="L71" s="19">
        <f t="shared" si="10"/>
        <v>0</v>
      </c>
      <c r="M71" s="26">
        <f t="shared" si="11"/>
        <v>5</v>
      </c>
    </row>
    <row r="72" spans="1:13">
      <c r="A72" s="28" t="s">
        <v>216</v>
      </c>
      <c r="B72" s="50" t="s">
        <v>207</v>
      </c>
      <c r="C72" s="53" t="s">
        <v>217</v>
      </c>
      <c r="D72" s="19">
        <v>53</v>
      </c>
      <c r="E72" s="19">
        <v>51</v>
      </c>
      <c r="F72" s="19">
        <v>51</v>
      </c>
      <c r="G72" s="19">
        <v>44</v>
      </c>
      <c r="H72" s="19">
        <v>50</v>
      </c>
      <c r="I72" s="19">
        <v>53</v>
      </c>
      <c r="J72" s="19">
        <f t="shared" si="8"/>
        <v>302</v>
      </c>
      <c r="K72" s="19">
        <f t="shared" si="9"/>
        <v>0</v>
      </c>
      <c r="L72" s="19">
        <f t="shared" si="10"/>
        <v>0</v>
      </c>
      <c r="M72" s="26">
        <f t="shared" si="11"/>
        <v>59</v>
      </c>
    </row>
    <row r="73" spans="1:13">
      <c r="A73" s="28" t="s">
        <v>218</v>
      </c>
      <c r="B73" s="51" t="s">
        <v>87</v>
      </c>
      <c r="C73" s="49" t="s">
        <v>219</v>
      </c>
      <c r="D73" s="19">
        <v>40</v>
      </c>
      <c r="E73" s="19">
        <v>49</v>
      </c>
      <c r="F73" s="19">
        <v>46</v>
      </c>
      <c r="G73" s="19">
        <v>46</v>
      </c>
      <c r="H73" s="19">
        <v>52</v>
      </c>
      <c r="I73" s="19">
        <v>50</v>
      </c>
      <c r="J73" s="19">
        <f t="shared" si="8"/>
        <v>283</v>
      </c>
      <c r="K73" s="19">
        <f t="shared" si="9"/>
        <v>0</v>
      </c>
      <c r="L73" s="19">
        <f t="shared" si="10"/>
        <v>0</v>
      </c>
      <c r="M73" s="26">
        <f t="shared" si="11"/>
        <v>72</v>
      </c>
    </row>
    <row r="74" spans="1:13">
      <c r="A74" s="28" t="s">
        <v>220</v>
      </c>
      <c r="B74" s="51" t="s">
        <v>31</v>
      </c>
      <c r="C74" s="51" t="s">
        <v>49</v>
      </c>
      <c r="D74" s="19">
        <v>51</v>
      </c>
      <c r="E74" s="19">
        <v>53</v>
      </c>
      <c r="F74" s="19">
        <v>55</v>
      </c>
      <c r="G74" s="19">
        <v>52</v>
      </c>
      <c r="H74" s="19">
        <v>48</v>
      </c>
      <c r="I74" s="19">
        <v>49</v>
      </c>
      <c r="J74" s="19">
        <f t="shared" si="8"/>
        <v>308</v>
      </c>
      <c r="K74" s="19">
        <f t="shared" si="9"/>
        <v>0</v>
      </c>
      <c r="L74" s="19">
        <f t="shared" si="10"/>
        <v>0</v>
      </c>
      <c r="M74" s="26">
        <f t="shared" si="11"/>
        <v>51</v>
      </c>
    </row>
    <row r="75" spans="1:13">
      <c r="A75" s="28" t="s">
        <v>221</v>
      </c>
      <c r="B75" s="50" t="s">
        <v>201</v>
      </c>
      <c r="C75" s="53" t="s">
        <v>222</v>
      </c>
      <c r="D75" s="19">
        <v>46</v>
      </c>
      <c r="E75" s="19">
        <v>36</v>
      </c>
      <c r="F75" s="19">
        <v>50</v>
      </c>
      <c r="G75" s="19">
        <v>50</v>
      </c>
      <c r="H75" s="19">
        <v>50</v>
      </c>
      <c r="I75" s="19">
        <v>48</v>
      </c>
      <c r="J75" s="19">
        <f t="shared" si="8"/>
        <v>280</v>
      </c>
      <c r="K75" s="19">
        <f t="shared" si="9"/>
        <v>0</v>
      </c>
      <c r="L75" s="19">
        <f t="shared" si="10"/>
        <v>0</v>
      </c>
      <c r="M75" s="26">
        <f t="shared" si="11"/>
        <v>74</v>
      </c>
    </row>
    <row r="76" spans="1:13">
      <c r="A76" s="28" t="s">
        <v>223</v>
      </c>
      <c r="B76" s="52" t="s">
        <v>225</v>
      </c>
      <c r="C76" s="52" t="s">
        <v>224</v>
      </c>
      <c r="D76" s="19">
        <v>53</v>
      </c>
      <c r="E76" s="19">
        <v>54</v>
      </c>
      <c r="F76" s="19">
        <v>54</v>
      </c>
      <c r="G76" s="19">
        <v>51</v>
      </c>
      <c r="H76" s="19">
        <v>56</v>
      </c>
      <c r="I76" s="19">
        <v>55</v>
      </c>
      <c r="J76" s="19">
        <f t="shared" si="8"/>
        <v>323</v>
      </c>
      <c r="K76" s="19">
        <f t="shared" si="9"/>
        <v>0</v>
      </c>
      <c r="L76" s="19">
        <f t="shared" si="10"/>
        <v>0</v>
      </c>
      <c r="M76" s="26">
        <f t="shared" si="11"/>
        <v>27</v>
      </c>
    </row>
    <row r="77" spans="1:13">
      <c r="A77" s="28" t="s">
        <v>226</v>
      </c>
      <c r="B77" s="51" t="s">
        <v>31</v>
      </c>
      <c r="C77" s="51" t="s">
        <v>227</v>
      </c>
      <c r="D77" s="19">
        <v>49</v>
      </c>
      <c r="E77" s="19">
        <v>53</v>
      </c>
      <c r="F77" s="19">
        <v>48</v>
      </c>
      <c r="G77" s="19">
        <v>53</v>
      </c>
      <c r="H77" s="19">
        <v>41</v>
      </c>
      <c r="I77" s="19">
        <v>54</v>
      </c>
      <c r="J77" s="19">
        <f t="shared" si="8"/>
        <v>298</v>
      </c>
      <c r="K77" s="19">
        <f t="shared" si="9"/>
        <v>0</v>
      </c>
      <c r="L77" s="19">
        <f t="shared" si="10"/>
        <v>0</v>
      </c>
      <c r="M77" s="26">
        <f t="shared" si="11"/>
        <v>62</v>
      </c>
    </row>
    <row r="78" spans="1:13">
      <c r="A78" s="28" t="s">
        <v>228</v>
      </c>
      <c r="B78" s="50" t="s">
        <v>229</v>
      </c>
      <c r="C78" s="51" t="s">
        <v>60</v>
      </c>
      <c r="D78" s="19">
        <v>54</v>
      </c>
      <c r="E78" s="19">
        <v>57</v>
      </c>
      <c r="F78" s="19">
        <v>54</v>
      </c>
      <c r="G78" s="19">
        <v>56</v>
      </c>
      <c r="H78" s="19">
        <v>55</v>
      </c>
      <c r="I78" s="19">
        <v>55</v>
      </c>
      <c r="J78" s="19">
        <f t="shared" si="8"/>
        <v>331</v>
      </c>
      <c r="K78" s="19">
        <f t="shared" si="9"/>
        <v>0</v>
      </c>
      <c r="L78" s="19">
        <f t="shared" si="10"/>
        <v>0</v>
      </c>
      <c r="M78" s="26">
        <f t="shared" si="11"/>
        <v>5</v>
      </c>
    </row>
    <row r="79" spans="1:13">
      <c r="A79" s="28" t="s">
        <v>230</v>
      </c>
      <c r="B79" s="52" t="s">
        <v>231</v>
      </c>
      <c r="C79" s="51" t="s">
        <v>37</v>
      </c>
      <c r="D79" s="19">
        <v>53</v>
      </c>
      <c r="E79" s="19">
        <v>55</v>
      </c>
      <c r="F79" s="19">
        <v>56</v>
      </c>
      <c r="G79" s="19">
        <v>52</v>
      </c>
      <c r="H79" s="19">
        <v>52</v>
      </c>
      <c r="I79" s="19">
        <v>57</v>
      </c>
      <c r="J79" s="19">
        <f t="shared" si="8"/>
        <v>325</v>
      </c>
      <c r="K79" s="19">
        <f t="shared" si="9"/>
        <v>0</v>
      </c>
      <c r="L79" s="19">
        <f t="shared" si="10"/>
        <v>0</v>
      </c>
      <c r="M79" s="26">
        <f t="shared" si="11"/>
        <v>16</v>
      </c>
    </row>
    <row r="80" spans="1:13">
      <c r="A80" s="28" t="s">
        <v>232</v>
      </c>
      <c r="B80" s="51" t="s">
        <v>31</v>
      </c>
      <c r="C80" s="49" t="s">
        <v>32</v>
      </c>
      <c r="D80" s="19">
        <v>51</v>
      </c>
      <c r="E80" s="19">
        <v>52</v>
      </c>
      <c r="F80" s="19">
        <v>58</v>
      </c>
      <c r="G80" s="19">
        <v>53</v>
      </c>
      <c r="H80" s="19">
        <v>52</v>
      </c>
      <c r="I80" s="19">
        <v>59</v>
      </c>
      <c r="J80" s="19">
        <f t="shared" si="8"/>
        <v>325</v>
      </c>
      <c r="K80" s="19">
        <f t="shared" si="9"/>
        <v>0</v>
      </c>
      <c r="L80" s="19">
        <f t="shared" si="10"/>
        <v>0</v>
      </c>
      <c r="M80" s="26">
        <f t="shared" si="11"/>
        <v>16</v>
      </c>
    </row>
    <row r="81" spans="1:13">
      <c r="A81" s="28" t="s">
        <v>233</v>
      </c>
      <c r="B81" s="50" t="s">
        <v>229</v>
      </c>
      <c r="C81" s="53" t="s">
        <v>61</v>
      </c>
      <c r="D81" s="19">
        <v>56</v>
      </c>
      <c r="E81" s="19">
        <v>54</v>
      </c>
      <c r="F81" s="19">
        <v>52</v>
      </c>
      <c r="G81" s="19">
        <v>54</v>
      </c>
      <c r="H81" s="19">
        <v>56</v>
      </c>
      <c r="I81" s="19">
        <v>54</v>
      </c>
      <c r="J81" s="19">
        <f t="shared" si="8"/>
        <v>326</v>
      </c>
      <c r="K81" s="19">
        <f t="shared" si="9"/>
        <v>0</v>
      </c>
      <c r="L81" s="19">
        <f t="shared" si="10"/>
        <v>0</v>
      </c>
      <c r="M81" s="26">
        <f t="shared" si="11"/>
        <v>15</v>
      </c>
    </row>
    <row r="82" spans="1:13">
      <c r="A82" s="28" t="s">
        <v>234</v>
      </c>
      <c r="B82" s="52" t="s">
        <v>231</v>
      </c>
      <c r="C82" s="51" t="s">
        <v>235</v>
      </c>
      <c r="D82" s="19">
        <v>54</v>
      </c>
      <c r="E82" s="19">
        <v>54</v>
      </c>
      <c r="F82" s="19">
        <v>58</v>
      </c>
      <c r="G82" s="19">
        <v>53</v>
      </c>
      <c r="H82" s="19">
        <v>52</v>
      </c>
      <c r="I82" s="19">
        <v>54</v>
      </c>
      <c r="J82" s="19">
        <f t="shared" si="8"/>
        <v>325</v>
      </c>
      <c r="K82" s="19">
        <f t="shared" si="9"/>
        <v>0</v>
      </c>
      <c r="L82" s="19">
        <f t="shared" si="10"/>
        <v>0</v>
      </c>
      <c r="M82" s="26">
        <f t="shared" si="11"/>
        <v>16</v>
      </c>
    </row>
    <row r="83" spans="1:13">
      <c r="A83" s="28" t="s">
        <v>236</v>
      </c>
      <c r="B83" s="51" t="s">
        <v>31</v>
      </c>
      <c r="C83" s="49" t="s">
        <v>237</v>
      </c>
      <c r="D83" s="19">
        <v>53</v>
      </c>
      <c r="E83" s="19">
        <v>53</v>
      </c>
      <c r="F83" s="19">
        <v>52</v>
      </c>
      <c r="G83" s="19">
        <v>53</v>
      </c>
      <c r="H83" s="19">
        <v>48</v>
      </c>
      <c r="I83" s="19">
        <v>49</v>
      </c>
      <c r="J83" s="19">
        <f t="shared" si="8"/>
        <v>308</v>
      </c>
      <c r="K83" s="19">
        <f t="shared" si="9"/>
        <v>0</v>
      </c>
      <c r="L83" s="19">
        <f t="shared" si="10"/>
        <v>0</v>
      </c>
      <c r="M83" s="26">
        <f t="shared" si="11"/>
        <v>51</v>
      </c>
    </row>
    <row r="84" spans="1:13">
      <c r="A84" s="28" t="s">
        <v>238</v>
      </c>
      <c r="B84" s="50" t="s">
        <v>229</v>
      </c>
      <c r="C84" s="51" t="s">
        <v>239</v>
      </c>
      <c r="D84" s="19">
        <v>43</v>
      </c>
      <c r="E84" s="19">
        <v>52</v>
      </c>
      <c r="F84" s="19">
        <v>51</v>
      </c>
      <c r="G84" s="19">
        <v>56</v>
      </c>
      <c r="H84" s="19">
        <v>51</v>
      </c>
      <c r="I84" s="19">
        <v>50</v>
      </c>
      <c r="J84" s="19">
        <f t="shared" si="8"/>
        <v>303</v>
      </c>
      <c r="K84" s="19">
        <f t="shared" si="9"/>
        <v>0</v>
      </c>
      <c r="L84" s="19">
        <f t="shared" si="10"/>
        <v>0</v>
      </c>
      <c r="M84" s="26">
        <f t="shared" si="11"/>
        <v>58</v>
      </c>
    </row>
    <row r="85" spans="1:13">
      <c r="A85" s="28" t="s">
        <v>240</v>
      </c>
      <c r="B85" s="50" t="s">
        <v>242</v>
      </c>
      <c r="C85" s="51" t="s">
        <v>241</v>
      </c>
      <c r="D85" s="19">
        <v>54</v>
      </c>
      <c r="E85" s="19">
        <v>58</v>
      </c>
      <c r="F85" s="19">
        <v>53</v>
      </c>
      <c r="G85" s="19">
        <v>56</v>
      </c>
      <c r="H85" s="19">
        <v>57</v>
      </c>
      <c r="I85" s="19">
        <v>55</v>
      </c>
      <c r="J85" s="19">
        <f t="shared" si="8"/>
        <v>333</v>
      </c>
      <c r="K85" s="19">
        <f t="shared" si="9"/>
        <v>0</v>
      </c>
      <c r="L85" s="19">
        <f t="shared" si="10"/>
        <v>0</v>
      </c>
      <c r="M85" s="26">
        <f t="shared" si="11"/>
        <v>2</v>
      </c>
    </row>
    <row r="86" spans="1:13">
      <c r="A86" s="28" t="s">
        <v>243</v>
      </c>
      <c r="B86" s="51" t="s">
        <v>31</v>
      </c>
      <c r="C86" s="49" t="s">
        <v>244</v>
      </c>
      <c r="D86" s="19">
        <v>51</v>
      </c>
      <c r="E86" s="19">
        <v>54</v>
      </c>
      <c r="F86" s="19">
        <v>50</v>
      </c>
      <c r="G86" s="19">
        <v>50</v>
      </c>
      <c r="H86" s="19">
        <v>32</v>
      </c>
      <c r="I86" s="19">
        <v>45</v>
      </c>
      <c r="J86" s="19">
        <f t="shared" si="8"/>
        <v>282</v>
      </c>
      <c r="K86" s="19">
        <f t="shared" si="9"/>
        <v>0</v>
      </c>
      <c r="L86" s="19">
        <f t="shared" si="10"/>
        <v>0</v>
      </c>
      <c r="M86" s="26">
        <f t="shared" si="11"/>
        <v>73</v>
      </c>
    </row>
    <row r="87" spans="1:13">
      <c r="A87" s="28" t="s">
        <v>245</v>
      </c>
      <c r="B87" s="50" t="s">
        <v>247</v>
      </c>
      <c r="C87" s="51" t="s">
        <v>246</v>
      </c>
      <c r="D87" s="19">
        <v>54</v>
      </c>
      <c r="E87" s="19">
        <v>54</v>
      </c>
      <c r="F87" s="19">
        <v>57</v>
      </c>
      <c r="G87" s="19">
        <v>55</v>
      </c>
      <c r="H87" s="19">
        <v>52</v>
      </c>
      <c r="I87" s="19">
        <v>53</v>
      </c>
      <c r="J87" s="19">
        <f t="shared" si="8"/>
        <v>325</v>
      </c>
      <c r="K87" s="19">
        <f t="shared" si="9"/>
        <v>0</v>
      </c>
      <c r="L87" s="19">
        <f t="shared" si="10"/>
        <v>0</v>
      </c>
      <c r="M87" s="26">
        <f t="shared" si="11"/>
        <v>16</v>
      </c>
    </row>
    <row r="88" spans="1:13">
      <c r="A88" s="28" t="s">
        <v>248</v>
      </c>
      <c r="B88" s="50" t="s">
        <v>242</v>
      </c>
      <c r="C88" s="51" t="s">
        <v>249</v>
      </c>
      <c r="D88" s="19">
        <v>53</v>
      </c>
      <c r="E88" s="19">
        <v>55</v>
      </c>
      <c r="F88" s="19">
        <v>56</v>
      </c>
      <c r="G88" s="19">
        <v>54</v>
      </c>
      <c r="H88" s="19">
        <v>54</v>
      </c>
      <c r="I88" s="19">
        <v>57</v>
      </c>
      <c r="J88" s="19">
        <f t="shared" si="8"/>
        <v>329</v>
      </c>
      <c r="K88" s="19">
        <f t="shared" si="9"/>
        <v>0</v>
      </c>
      <c r="L88" s="19">
        <f t="shared" si="10"/>
        <v>0</v>
      </c>
      <c r="M88" s="26">
        <f t="shared" si="11"/>
        <v>10</v>
      </c>
    </row>
    <row r="89" spans="1:13">
      <c r="A89" s="28" t="s">
        <v>250</v>
      </c>
      <c r="B89" s="50" t="s">
        <v>252</v>
      </c>
      <c r="C89" s="51" t="s">
        <v>251</v>
      </c>
      <c r="D89" s="19">
        <v>32</v>
      </c>
      <c r="E89" s="19">
        <v>26</v>
      </c>
      <c r="F89" s="19">
        <v>21</v>
      </c>
      <c r="G89" s="19">
        <v>34</v>
      </c>
      <c r="H89" s="19">
        <v>30</v>
      </c>
      <c r="I89" s="19">
        <v>25</v>
      </c>
      <c r="J89" s="19">
        <f t="shared" si="8"/>
        <v>168</v>
      </c>
      <c r="K89" s="19">
        <f t="shared" si="9"/>
        <v>0</v>
      </c>
      <c r="L89" s="19">
        <f t="shared" si="10"/>
        <v>0</v>
      </c>
      <c r="M89" s="26">
        <f t="shared" si="11"/>
        <v>89</v>
      </c>
    </row>
    <row r="90" spans="1:13">
      <c r="A90" s="28" t="s">
        <v>253</v>
      </c>
      <c r="B90" s="50" t="s">
        <v>247</v>
      </c>
      <c r="C90" s="51" t="s">
        <v>254</v>
      </c>
      <c r="D90" s="19">
        <v>49</v>
      </c>
      <c r="E90" s="19">
        <v>50</v>
      </c>
      <c r="F90" s="19">
        <v>41</v>
      </c>
      <c r="G90" s="19">
        <v>51</v>
      </c>
      <c r="H90" s="19">
        <v>50</v>
      </c>
      <c r="I90" s="19">
        <v>51</v>
      </c>
      <c r="J90" s="19">
        <f t="shared" si="8"/>
        <v>292</v>
      </c>
      <c r="K90" s="19">
        <f t="shared" si="9"/>
        <v>0</v>
      </c>
      <c r="L90" s="19">
        <f t="shared" si="10"/>
        <v>0</v>
      </c>
      <c r="M90" s="26">
        <f t="shared" si="11"/>
        <v>67</v>
      </c>
    </row>
    <row r="91" spans="1:13">
      <c r="A91" s="28" t="s">
        <v>255</v>
      </c>
      <c r="B91" s="52" t="s">
        <v>257</v>
      </c>
      <c r="C91" s="52" t="s">
        <v>256</v>
      </c>
      <c r="D91" s="19">
        <v>51</v>
      </c>
      <c r="E91" s="19">
        <v>51</v>
      </c>
      <c r="F91" s="19">
        <v>53</v>
      </c>
      <c r="G91" s="19">
        <v>55</v>
      </c>
      <c r="H91" s="19">
        <v>58</v>
      </c>
      <c r="I91" s="19">
        <v>54</v>
      </c>
      <c r="J91" s="19">
        <f t="shared" si="8"/>
        <v>322</v>
      </c>
      <c r="K91" s="19">
        <f t="shared" si="9"/>
        <v>0</v>
      </c>
      <c r="L91" s="19">
        <f t="shared" si="10"/>
        <v>0</v>
      </c>
      <c r="M91" s="26">
        <f t="shared" si="11"/>
        <v>30</v>
      </c>
    </row>
    <row r="92" spans="1:13">
      <c r="A92" s="28" t="s">
        <v>258</v>
      </c>
      <c r="B92" s="50" t="s">
        <v>260</v>
      </c>
      <c r="C92" s="52" t="s">
        <v>259</v>
      </c>
      <c r="D92" s="19">
        <v>55</v>
      </c>
      <c r="E92" s="19">
        <v>55</v>
      </c>
      <c r="F92" s="19">
        <v>57</v>
      </c>
      <c r="G92" s="19">
        <v>54</v>
      </c>
      <c r="H92" s="19">
        <v>55</v>
      </c>
      <c r="I92" s="19">
        <v>54</v>
      </c>
      <c r="J92" s="19">
        <f t="shared" si="8"/>
        <v>330</v>
      </c>
      <c r="K92" s="19">
        <f t="shared" si="9"/>
        <v>0</v>
      </c>
      <c r="L92" s="19">
        <f t="shared" si="10"/>
        <v>0</v>
      </c>
      <c r="M92" s="26">
        <f t="shared" si="11"/>
        <v>7</v>
      </c>
    </row>
    <row r="93" spans="1:13">
      <c r="A93" s="28" t="s">
        <v>268</v>
      </c>
      <c r="B93" s="50" t="s">
        <v>266</v>
      </c>
      <c r="C93" s="50" t="s">
        <v>265</v>
      </c>
      <c r="D93" s="19">
        <v>43</v>
      </c>
      <c r="E93" s="19">
        <v>37</v>
      </c>
      <c r="F93" s="19">
        <v>38</v>
      </c>
      <c r="G93" s="19">
        <v>42</v>
      </c>
      <c r="H93" s="19">
        <v>49</v>
      </c>
      <c r="I93" s="19">
        <v>44</v>
      </c>
      <c r="J93" s="19">
        <f t="shared" si="8"/>
        <v>253</v>
      </c>
      <c r="K93" s="19">
        <f t="shared" si="9"/>
        <v>0</v>
      </c>
      <c r="L93" s="19">
        <f t="shared" si="10"/>
        <v>0</v>
      </c>
      <c r="M93" s="26">
        <f t="shared" si="11"/>
        <v>84</v>
      </c>
    </row>
    <row r="94" spans="1:13">
      <c r="A94" s="28" t="s">
        <v>267</v>
      </c>
      <c r="B94" s="52" t="s">
        <v>262</v>
      </c>
      <c r="C94" s="54" t="s">
        <v>261</v>
      </c>
      <c r="D94" s="19">
        <v>54</v>
      </c>
      <c r="E94" s="19">
        <v>53</v>
      </c>
      <c r="F94" s="19">
        <v>51</v>
      </c>
      <c r="G94" s="19">
        <v>53</v>
      </c>
      <c r="H94" s="19">
        <v>54</v>
      </c>
      <c r="I94" s="19">
        <v>52</v>
      </c>
      <c r="J94" s="19">
        <f t="shared" si="8"/>
        <v>317</v>
      </c>
      <c r="K94" s="19">
        <f t="shared" si="9"/>
        <v>0</v>
      </c>
      <c r="L94" s="19">
        <f t="shared" si="10"/>
        <v>0</v>
      </c>
      <c r="M94" s="26">
        <f t="shared" si="11"/>
        <v>39</v>
      </c>
    </row>
    <row r="95" spans="1:13">
      <c r="A95" s="28" t="s">
        <v>263</v>
      </c>
      <c r="B95" s="50" t="s">
        <v>247</v>
      </c>
      <c r="C95" s="52" t="s">
        <v>264</v>
      </c>
      <c r="D95" s="19">
        <v>52</v>
      </c>
      <c r="E95" s="19">
        <v>50</v>
      </c>
      <c r="F95" s="19">
        <v>53</v>
      </c>
      <c r="G95" s="19">
        <v>54</v>
      </c>
      <c r="H95" s="19">
        <v>58</v>
      </c>
      <c r="I95" s="19">
        <v>56</v>
      </c>
      <c r="J95" s="19">
        <f t="shared" si="8"/>
        <v>323</v>
      </c>
      <c r="K95" s="19">
        <f t="shared" si="9"/>
        <v>0</v>
      </c>
      <c r="L95" s="19">
        <f t="shared" si="10"/>
        <v>0</v>
      </c>
      <c r="M95" s="26">
        <f t="shared" si="11"/>
        <v>27</v>
      </c>
    </row>
    <row r="96" spans="1:13">
      <c r="A96" s="48" t="s">
        <v>269</v>
      </c>
      <c r="B96" s="19" t="s">
        <v>270</v>
      </c>
      <c r="C96" s="50" t="s">
        <v>382</v>
      </c>
      <c r="D96" s="19">
        <v>54</v>
      </c>
      <c r="E96" s="19">
        <v>50</v>
      </c>
      <c r="F96" s="19">
        <v>57</v>
      </c>
      <c r="G96" s="19">
        <v>58</v>
      </c>
      <c r="H96" s="19">
        <v>57</v>
      </c>
      <c r="I96" s="19">
        <v>57</v>
      </c>
      <c r="J96" s="19">
        <f t="shared" si="8"/>
        <v>333</v>
      </c>
      <c r="K96" s="19">
        <f t="shared" si="9"/>
        <v>0</v>
      </c>
      <c r="L96" s="19">
        <f t="shared" si="10"/>
        <v>0</v>
      </c>
      <c r="M96" s="26">
        <f t="shared" si="11"/>
        <v>2</v>
      </c>
    </row>
    <row r="97" spans="1:13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26"/>
    </row>
    <row r="98" spans="1:13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26"/>
    </row>
    <row r="99" spans="1:13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26"/>
    </row>
    <row r="100" spans="1:13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26"/>
    </row>
    <row r="101" spans="1:13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26"/>
    </row>
    <row r="102" spans="1:13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26"/>
    </row>
    <row r="103" spans="1:13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26"/>
    </row>
    <row r="104" spans="1:13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26"/>
    </row>
    <row r="105" spans="1:13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26"/>
    </row>
    <row r="106" spans="1:13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26"/>
    </row>
    <row r="107" spans="1:13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26"/>
    </row>
    <row r="112" spans="1:13" ht="18.75">
      <c r="A112" s="74" t="s">
        <v>50</v>
      </c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</row>
    <row r="113" spans="1:13">
      <c r="A113" s="20" t="s">
        <v>51</v>
      </c>
      <c r="B113" s="21" t="s">
        <v>26</v>
      </c>
      <c r="C113" s="21" t="s">
        <v>27</v>
      </c>
      <c r="D113" s="20">
        <v>1</v>
      </c>
      <c r="E113" s="20">
        <v>2</v>
      </c>
      <c r="F113" s="20">
        <v>3</v>
      </c>
      <c r="G113" s="20">
        <v>4</v>
      </c>
      <c r="H113" s="20">
        <v>5</v>
      </c>
      <c r="I113" s="20">
        <v>6</v>
      </c>
      <c r="J113" s="22" t="s">
        <v>52</v>
      </c>
      <c r="K113" s="20" t="s">
        <v>29</v>
      </c>
      <c r="L113" s="20" t="s">
        <v>30</v>
      </c>
      <c r="M113" s="20" t="s">
        <v>55</v>
      </c>
    </row>
    <row r="114" spans="1:13">
      <c r="A114" s="28" t="s">
        <v>85</v>
      </c>
      <c r="B114" s="51" t="s">
        <v>87</v>
      </c>
      <c r="C114" s="49" t="s">
        <v>86</v>
      </c>
      <c r="D114" s="23">
        <v>0</v>
      </c>
      <c r="E114" s="23">
        <v>0</v>
      </c>
      <c r="F114" s="23">
        <v>0</v>
      </c>
      <c r="G114" s="23">
        <v>0</v>
      </c>
      <c r="H114" s="23">
        <v>0</v>
      </c>
      <c r="I114" s="23">
        <v>0</v>
      </c>
      <c r="J114" s="23">
        <f>SUM(D114:I114)</f>
        <v>0</v>
      </c>
      <c r="K114" s="23"/>
      <c r="L114" s="23"/>
      <c r="M114" s="26">
        <f>RANK(J114,$J$114:$J$206)</f>
        <v>90</v>
      </c>
    </row>
    <row r="115" spans="1:13">
      <c r="A115" s="28" t="s">
        <v>88</v>
      </c>
      <c r="B115" s="50" t="s">
        <v>89</v>
      </c>
      <c r="C115" s="50" t="s">
        <v>47</v>
      </c>
      <c r="D115" s="23">
        <v>52</v>
      </c>
      <c r="E115" s="23">
        <v>53</v>
      </c>
      <c r="F115" s="23">
        <v>56</v>
      </c>
      <c r="G115" s="23">
        <v>56</v>
      </c>
      <c r="H115" s="23">
        <v>57</v>
      </c>
      <c r="I115" s="23">
        <v>58</v>
      </c>
      <c r="J115" s="23">
        <f t="shared" ref="J115:J178" si="12">SUM(D115:I115)</f>
        <v>332</v>
      </c>
      <c r="K115" s="23"/>
      <c r="L115" s="23"/>
      <c r="M115" s="26">
        <f t="shared" ref="M115:M178" si="13">RANK(J115,$J$114:$J$206)</f>
        <v>16</v>
      </c>
    </row>
    <row r="116" spans="1:13">
      <c r="A116" s="28" t="s">
        <v>90</v>
      </c>
      <c r="B116" s="51" t="s">
        <v>91</v>
      </c>
      <c r="C116" s="51" t="s">
        <v>381</v>
      </c>
      <c r="D116" s="23">
        <v>34</v>
      </c>
      <c r="E116" s="23">
        <v>34</v>
      </c>
      <c r="F116" s="23">
        <v>42</v>
      </c>
      <c r="G116" s="23">
        <v>45</v>
      </c>
      <c r="H116" s="23">
        <v>48</v>
      </c>
      <c r="I116" s="23">
        <v>38</v>
      </c>
      <c r="J116" s="23">
        <f t="shared" si="12"/>
        <v>241</v>
      </c>
      <c r="K116" s="23"/>
      <c r="L116" s="23"/>
      <c r="M116" s="26">
        <f t="shared" si="13"/>
        <v>87</v>
      </c>
    </row>
    <row r="117" spans="1:13">
      <c r="A117" s="28" t="s">
        <v>92</v>
      </c>
      <c r="B117" s="51" t="s">
        <v>87</v>
      </c>
      <c r="C117" s="49" t="s">
        <v>93</v>
      </c>
      <c r="D117" s="23">
        <v>57</v>
      </c>
      <c r="E117" s="23">
        <v>45</v>
      </c>
      <c r="F117" s="23">
        <v>52</v>
      </c>
      <c r="G117" s="23">
        <v>37</v>
      </c>
      <c r="H117" s="23">
        <v>53</v>
      </c>
      <c r="I117" s="23">
        <v>52</v>
      </c>
      <c r="J117" s="23">
        <f t="shared" si="12"/>
        <v>296</v>
      </c>
      <c r="K117" s="23"/>
      <c r="L117" s="23"/>
      <c r="M117" s="26">
        <f t="shared" si="13"/>
        <v>68</v>
      </c>
    </row>
    <row r="118" spans="1:13">
      <c r="A118" s="28" t="s">
        <v>94</v>
      </c>
      <c r="B118" s="52" t="s">
        <v>89</v>
      </c>
      <c r="C118" s="50" t="s">
        <v>42</v>
      </c>
      <c r="D118" s="23">
        <v>50</v>
      </c>
      <c r="E118" s="23">
        <v>54</v>
      </c>
      <c r="F118" s="23">
        <v>57</v>
      </c>
      <c r="G118" s="23">
        <v>56</v>
      </c>
      <c r="H118" s="23">
        <v>56</v>
      </c>
      <c r="I118" s="23">
        <v>52</v>
      </c>
      <c r="J118" s="23">
        <f t="shared" si="12"/>
        <v>325</v>
      </c>
      <c r="K118" s="23"/>
      <c r="L118" s="23"/>
      <c r="M118" s="26">
        <f t="shared" si="13"/>
        <v>24</v>
      </c>
    </row>
    <row r="119" spans="1:13">
      <c r="A119" s="28" t="s">
        <v>95</v>
      </c>
      <c r="B119" s="51" t="s">
        <v>91</v>
      </c>
      <c r="C119" s="51" t="s">
        <v>96</v>
      </c>
      <c r="D119" s="23">
        <v>48</v>
      </c>
      <c r="E119" s="23">
        <v>40</v>
      </c>
      <c r="F119" s="23">
        <v>44</v>
      </c>
      <c r="G119" s="23">
        <v>48</v>
      </c>
      <c r="H119" s="23">
        <v>50</v>
      </c>
      <c r="I119" s="23">
        <v>50</v>
      </c>
      <c r="J119" s="23">
        <f t="shared" si="12"/>
        <v>280</v>
      </c>
      <c r="K119" s="23"/>
      <c r="L119" s="23"/>
      <c r="M119" s="26">
        <f t="shared" si="13"/>
        <v>78</v>
      </c>
    </row>
    <row r="120" spans="1:13">
      <c r="A120" s="28" t="s">
        <v>97</v>
      </c>
      <c r="B120" s="51" t="s">
        <v>87</v>
      </c>
      <c r="C120" s="49" t="s">
        <v>40</v>
      </c>
      <c r="D120" s="23">
        <v>59</v>
      </c>
      <c r="E120" s="23">
        <v>53</v>
      </c>
      <c r="F120" s="23">
        <v>54</v>
      </c>
      <c r="G120" s="23">
        <v>57</v>
      </c>
      <c r="H120" s="23">
        <v>56</v>
      </c>
      <c r="I120" s="23">
        <v>55</v>
      </c>
      <c r="J120" s="23">
        <f t="shared" si="12"/>
        <v>334</v>
      </c>
      <c r="K120" s="23"/>
      <c r="L120" s="23"/>
      <c r="M120" s="26">
        <f t="shared" si="13"/>
        <v>10</v>
      </c>
    </row>
    <row r="121" spans="1:13">
      <c r="A121" s="28" t="s">
        <v>98</v>
      </c>
      <c r="B121" s="50" t="s">
        <v>89</v>
      </c>
      <c r="C121" s="52" t="s">
        <v>99</v>
      </c>
      <c r="D121" s="23">
        <v>45</v>
      </c>
      <c r="E121" s="23">
        <v>49</v>
      </c>
      <c r="F121" s="23">
        <v>52</v>
      </c>
      <c r="G121" s="23">
        <v>55</v>
      </c>
      <c r="H121" s="23">
        <v>54</v>
      </c>
      <c r="I121" s="23">
        <v>58</v>
      </c>
      <c r="J121" s="23">
        <f t="shared" si="12"/>
        <v>313</v>
      </c>
      <c r="K121" s="23"/>
      <c r="L121" s="23"/>
      <c r="M121" s="26">
        <f t="shared" si="13"/>
        <v>50</v>
      </c>
    </row>
    <row r="122" spans="1:13">
      <c r="A122" s="28" t="s">
        <v>100</v>
      </c>
      <c r="B122" s="51" t="s">
        <v>91</v>
      </c>
      <c r="C122" s="51" t="s">
        <v>101</v>
      </c>
      <c r="D122" s="23">
        <v>48</v>
      </c>
      <c r="E122" s="23">
        <v>43</v>
      </c>
      <c r="F122" s="23">
        <v>45</v>
      </c>
      <c r="G122" s="23">
        <v>39</v>
      </c>
      <c r="H122" s="23">
        <v>41</v>
      </c>
      <c r="I122" s="23">
        <v>48</v>
      </c>
      <c r="J122" s="23">
        <f t="shared" si="12"/>
        <v>264</v>
      </c>
      <c r="K122" s="23"/>
      <c r="L122" s="23"/>
      <c r="M122" s="26">
        <f t="shared" si="13"/>
        <v>84</v>
      </c>
    </row>
    <row r="123" spans="1:13">
      <c r="A123" s="28" t="s">
        <v>102</v>
      </c>
      <c r="B123" s="51" t="s">
        <v>87</v>
      </c>
      <c r="C123" s="49" t="s">
        <v>103</v>
      </c>
      <c r="D123" s="23">
        <v>54</v>
      </c>
      <c r="E123" s="23">
        <v>50</v>
      </c>
      <c r="F123" s="23">
        <v>55</v>
      </c>
      <c r="G123" s="23">
        <v>51</v>
      </c>
      <c r="H123" s="23">
        <v>54</v>
      </c>
      <c r="I123" s="23">
        <v>54</v>
      </c>
      <c r="J123" s="23">
        <f t="shared" si="12"/>
        <v>318</v>
      </c>
      <c r="K123" s="23"/>
      <c r="L123" s="23"/>
      <c r="M123" s="26">
        <f t="shared" si="13"/>
        <v>42</v>
      </c>
    </row>
    <row r="124" spans="1:13">
      <c r="A124" s="28" t="s">
        <v>104</v>
      </c>
      <c r="B124" s="52" t="s">
        <v>89</v>
      </c>
      <c r="C124" s="50" t="s">
        <v>105</v>
      </c>
      <c r="D124" s="23">
        <v>56</v>
      </c>
      <c r="E124" s="23">
        <v>53</v>
      </c>
      <c r="F124" s="23">
        <v>55</v>
      </c>
      <c r="G124" s="23">
        <v>46</v>
      </c>
      <c r="H124" s="23">
        <v>55</v>
      </c>
      <c r="I124" s="23">
        <v>55</v>
      </c>
      <c r="J124" s="23">
        <f t="shared" si="12"/>
        <v>320</v>
      </c>
      <c r="K124" s="23"/>
      <c r="L124" s="23"/>
      <c r="M124" s="26">
        <f t="shared" si="13"/>
        <v>37</v>
      </c>
    </row>
    <row r="125" spans="1:13">
      <c r="A125" s="28" t="s">
        <v>106</v>
      </c>
      <c r="B125" s="51" t="s">
        <v>91</v>
      </c>
      <c r="C125" s="51" t="s">
        <v>107</v>
      </c>
      <c r="D125" s="23">
        <v>34</v>
      </c>
      <c r="E125" s="23">
        <v>47</v>
      </c>
      <c r="F125" s="23">
        <v>51</v>
      </c>
      <c r="G125" s="23">
        <v>49</v>
      </c>
      <c r="H125" s="23">
        <v>50</v>
      </c>
      <c r="I125" s="23">
        <v>54</v>
      </c>
      <c r="J125" s="23">
        <f t="shared" si="12"/>
        <v>285</v>
      </c>
      <c r="K125" s="23"/>
      <c r="L125" s="23"/>
      <c r="M125" s="26">
        <f t="shared" si="13"/>
        <v>76</v>
      </c>
    </row>
    <row r="126" spans="1:13">
      <c r="A126" s="28" t="s">
        <v>108</v>
      </c>
      <c r="B126" s="51" t="s">
        <v>87</v>
      </c>
      <c r="C126" s="49" t="s">
        <v>109</v>
      </c>
      <c r="D126" s="23">
        <v>53</v>
      </c>
      <c r="E126" s="23">
        <v>47</v>
      </c>
      <c r="F126" s="23">
        <v>55</v>
      </c>
      <c r="G126" s="23">
        <v>54</v>
      </c>
      <c r="H126" s="23">
        <v>52</v>
      </c>
      <c r="I126" s="23">
        <v>53</v>
      </c>
      <c r="J126" s="23">
        <f t="shared" si="12"/>
        <v>314</v>
      </c>
      <c r="K126" s="23"/>
      <c r="L126" s="23"/>
      <c r="M126" s="26">
        <f t="shared" si="13"/>
        <v>46</v>
      </c>
    </row>
    <row r="127" spans="1:13">
      <c r="A127" s="28" t="s">
        <v>110</v>
      </c>
      <c r="B127" s="50" t="s">
        <v>89</v>
      </c>
      <c r="C127" s="52" t="s">
        <v>111</v>
      </c>
      <c r="D127" s="23">
        <v>52</v>
      </c>
      <c r="E127" s="23">
        <v>52</v>
      </c>
      <c r="F127" s="23">
        <v>54</v>
      </c>
      <c r="G127" s="23">
        <v>50</v>
      </c>
      <c r="H127" s="23">
        <v>45</v>
      </c>
      <c r="I127" s="23">
        <v>56</v>
      </c>
      <c r="J127" s="23">
        <f t="shared" si="12"/>
        <v>309</v>
      </c>
      <c r="K127" s="23"/>
      <c r="L127" s="23"/>
      <c r="M127" s="26">
        <f t="shared" si="13"/>
        <v>53</v>
      </c>
    </row>
    <row r="128" spans="1:13">
      <c r="A128" s="28" t="s">
        <v>112</v>
      </c>
      <c r="B128" s="51" t="s">
        <v>91</v>
      </c>
      <c r="C128" s="51" t="s">
        <v>113</v>
      </c>
      <c r="D128" s="23">
        <v>55</v>
      </c>
      <c r="E128" s="23">
        <v>46</v>
      </c>
      <c r="F128" s="23">
        <v>45</v>
      </c>
      <c r="G128" s="23">
        <v>48</v>
      </c>
      <c r="H128" s="23">
        <v>46</v>
      </c>
      <c r="I128" s="23">
        <v>51</v>
      </c>
      <c r="J128" s="23">
        <f t="shared" si="12"/>
        <v>291</v>
      </c>
      <c r="K128" s="23"/>
      <c r="L128" s="23"/>
      <c r="M128" s="26">
        <f t="shared" si="13"/>
        <v>73</v>
      </c>
    </row>
    <row r="129" spans="1:13">
      <c r="A129" s="28" t="s">
        <v>114</v>
      </c>
      <c r="B129" s="51" t="s">
        <v>87</v>
      </c>
      <c r="C129" s="49" t="s">
        <v>115</v>
      </c>
      <c r="D129" s="23">
        <v>56</v>
      </c>
      <c r="E129" s="23">
        <v>40</v>
      </c>
      <c r="F129" s="23">
        <v>56</v>
      </c>
      <c r="G129" s="23">
        <v>53</v>
      </c>
      <c r="H129" s="23">
        <v>50</v>
      </c>
      <c r="I129" s="23">
        <v>53</v>
      </c>
      <c r="J129" s="23">
        <f t="shared" si="12"/>
        <v>308</v>
      </c>
      <c r="K129" s="23"/>
      <c r="L129" s="23"/>
      <c r="M129" s="26">
        <f t="shared" si="13"/>
        <v>55</v>
      </c>
    </row>
    <row r="130" spans="1:13">
      <c r="A130" s="28" t="s">
        <v>271</v>
      </c>
      <c r="B130" s="50" t="s">
        <v>89</v>
      </c>
      <c r="C130" s="50" t="s">
        <v>272</v>
      </c>
      <c r="D130" s="23">
        <v>51</v>
      </c>
      <c r="E130" s="23">
        <v>49</v>
      </c>
      <c r="F130" s="23">
        <v>52</v>
      </c>
      <c r="G130" s="23">
        <v>53</v>
      </c>
      <c r="H130" s="23">
        <v>53</v>
      </c>
      <c r="I130" s="23">
        <v>46</v>
      </c>
      <c r="J130" s="23">
        <f t="shared" si="12"/>
        <v>304</v>
      </c>
      <c r="K130" s="23"/>
      <c r="L130" s="23"/>
      <c r="M130" s="26">
        <f t="shared" si="13"/>
        <v>58</v>
      </c>
    </row>
    <row r="131" spans="1:13">
      <c r="A131" s="28" t="s">
        <v>273</v>
      </c>
      <c r="B131" s="51" t="s">
        <v>91</v>
      </c>
      <c r="C131" s="51" t="s">
        <v>119</v>
      </c>
      <c r="D131" s="23">
        <v>47</v>
      </c>
      <c r="E131" s="23">
        <v>49</v>
      </c>
      <c r="F131" s="23">
        <v>46</v>
      </c>
      <c r="G131" s="23">
        <v>49</v>
      </c>
      <c r="H131" s="23">
        <v>56</v>
      </c>
      <c r="I131" s="23">
        <v>46</v>
      </c>
      <c r="J131" s="23">
        <f t="shared" si="12"/>
        <v>293</v>
      </c>
      <c r="K131" s="23"/>
      <c r="L131" s="23"/>
      <c r="M131" s="26">
        <f t="shared" si="13"/>
        <v>71</v>
      </c>
    </row>
    <row r="132" spans="1:13">
      <c r="A132" s="28" t="s">
        <v>274</v>
      </c>
      <c r="B132" s="51" t="s">
        <v>87</v>
      </c>
      <c r="C132" s="49" t="s">
        <v>41</v>
      </c>
      <c r="D132" s="23">
        <v>56</v>
      </c>
      <c r="E132" s="23">
        <v>51</v>
      </c>
      <c r="F132" s="23">
        <v>51</v>
      </c>
      <c r="G132" s="23">
        <v>53</v>
      </c>
      <c r="H132" s="23">
        <v>56</v>
      </c>
      <c r="I132" s="23">
        <v>57</v>
      </c>
      <c r="J132" s="23">
        <f t="shared" si="12"/>
        <v>324</v>
      </c>
      <c r="K132" s="23"/>
      <c r="L132" s="23"/>
      <c r="M132" s="26">
        <f t="shared" si="13"/>
        <v>28</v>
      </c>
    </row>
    <row r="133" spans="1:13">
      <c r="A133" s="28" t="s">
        <v>275</v>
      </c>
      <c r="B133" s="50" t="s">
        <v>89</v>
      </c>
      <c r="C133" s="52" t="s">
        <v>38</v>
      </c>
      <c r="D133" s="23">
        <v>56</v>
      </c>
      <c r="E133" s="23">
        <v>58</v>
      </c>
      <c r="F133" s="23">
        <v>42</v>
      </c>
      <c r="G133" s="23">
        <v>55</v>
      </c>
      <c r="H133" s="23">
        <v>57</v>
      </c>
      <c r="I133" s="23">
        <v>53</v>
      </c>
      <c r="J133" s="23">
        <f t="shared" si="12"/>
        <v>321</v>
      </c>
      <c r="K133" s="23"/>
      <c r="L133" s="23"/>
      <c r="M133" s="26">
        <f t="shared" si="13"/>
        <v>36</v>
      </c>
    </row>
    <row r="134" spans="1:13">
      <c r="A134" s="28" t="s">
        <v>276</v>
      </c>
      <c r="B134" s="51" t="s">
        <v>91</v>
      </c>
      <c r="C134" s="51" t="s">
        <v>35</v>
      </c>
      <c r="D134" s="23">
        <v>56</v>
      </c>
      <c r="E134" s="23">
        <v>59</v>
      </c>
      <c r="F134" s="23">
        <v>58</v>
      </c>
      <c r="G134" s="23">
        <v>56</v>
      </c>
      <c r="H134" s="23">
        <v>57</v>
      </c>
      <c r="I134" s="23">
        <v>56</v>
      </c>
      <c r="J134" s="23">
        <f t="shared" si="12"/>
        <v>342</v>
      </c>
      <c r="K134" s="23"/>
      <c r="L134" s="23"/>
      <c r="M134" s="26">
        <f t="shared" si="13"/>
        <v>1</v>
      </c>
    </row>
    <row r="135" spans="1:13">
      <c r="A135" s="28" t="s">
        <v>277</v>
      </c>
      <c r="B135" s="51" t="s">
        <v>87</v>
      </c>
      <c r="C135" s="49" t="s">
        <v>39</v>
      </c>
      <c r="D135" s="23">
        <v>54</v>
      </c>
      <c r="E135" s="23">
        <v>52</v>
      </c>
      <c r="F135" s="23">
        <v>58</v>
      </c>
      <c r="G135" s="23">
        <v>56</v>
      </c>
      <c r="H135" s="23">
        <v>56</v>
      </c>
      <c r="I135" s="23">
        <v>51</v>
      </c>
      <c r="J135" s="23">
        <f t="shared" si="12"/>
        <v>327</v>
      </c>
      <c r="K135" s="23"/>
      <c r="L135" s="23"/>
      <c r="M135" s="26">
        <f t="shared" si="13"/>
        <v>22</v>
      </c>
    </row>
    <row r="136" spans="1:13">
      <c r="A136" s="28" t="s">
        <v>278</v>
      </c>
      <c r="B136" s="52" t="s">
        <v>89</v>
      </c>
      <c r="C136" s="50" t="s">
        <v>279</v>
      </c>
      <c r="D136" s="23">
        <v>50</v>
      </c>
      <c r="E136" s="23">
        <v>54</v>
      </c>
      <c r="F136" s="23">
        <v>56</v>
      </c>
      <c r="G136" s="23">
        <v>53</v>
      </c>
      <c r="H136" s="23">
        <v>55</v>
      </c>
      <c r="I136" s="23">
        <v>54</v>
      </c>
      <c r="J136" s="23">
        <f t="shared" si="12"/>
        <v>322</v>
      </c>
      <c r="K136" s="23"/>
      <c r="L136" s="23"/>
      <c r="M136" s="26">
        <f t="shared" si="13"/>
        <v>33</v>
      </c>
    </row>
    <row r="137" spans="1:13">
      <c r="A137" s="28" t="s">
        <v>280</v>
      </c>
      <c r="B137" s="51" t="s">
        <v>91</v>
      </c>
      <c r="C137" s="52" t="s">
        <v>281</v>
      </c>
      <c r="D137" s="23">
        <v>53</v>
      </c>
      <c r="E137" s="23">
        <v>45</v>
      </c>
      <c r="F137" s="23">
        <v>54</v>
      </c>
      <c r="G137" s="23">
        <v>46</v>
      </c>
      <c r="H137" s="23">
        <v>54</v>
      </c>
      <c r="I137" s="23">
        <v>52</v>
      </c>
      <c r="J137" s="23">
        <f t="shared" si="12"/>
        <v>304</v>
      </c>
      <c r="K137" s="23"/>
      <c r="L137" s="23"/>
      <c r="M137" s="26">
        <f t="shared" si="13"/>
        <v>58</v>
      </c>
    </row>
    <row r="138" spans="1:13">
      <c r="A138" s="28" t="s">
        <v>282</v>
      </c>
      <c r="B138" s="51" t="s">
        <v>87</v>
      </c>
      <c r="C138" s="49" t="s">
        <v>283</v>
      </c>
      <c r="D138" s="23">
        <v>57</v>
      </c>
      <c r="E138" s="23">
        <v>55</v>
      </c>
      <c r="F138" s="23">
        <v>59</v>
      </c>
      <c r="G138" s="23">
        <v>56</v>
      </c>
      <c r="H138" s="23">
        <v>56</v>
      </c>
      <c r="I138" s="23">
        <v>58</v>
      </c>
      <c r="J138" s="23">
        <f t="shared" si="12"/>
        <v>341</v>
      </c>
      <c r="K138" s="23"/>
      <c r="L138" s="23"/>
      <c r="M138" s="26">
        <f t="shared" si="13"/>
        <v>2</v>
      </c>
    </row>
    <row r="139" spans="1:13">
      <c r="A139" s="28" t="s">
        <v>284</v>
      </c>
      <c r="B139" s="52" t="s">
        <v>89</v>
      </c>
      <c r="C139" s="52" t="s">
        <v>285</v>
      </c>
      <c r="D139" s="23">
        <v>49</v>
      </c>
      <c r="E139" s="23">
        <v>48</v>
      </c>
      <c r="F139" s="23">
        <v>49</v>
      </c>
      <c r="G139" s="23">
        <v>49</v>
      </c>
      <c r="H139" s="23">
        <v>49</v>
      </c>
      <c r="I139" s="23">
        <v>35</v>
      </c>
      <c r="J139" s="23">
        <f t="shared" si="12"/>
        <v>279</v>
      </c>
      <c r="K139" s="23"/>
      <c r="L139" s="23"/>
      <c r="M139" s="26">
        <f t="shared" si="13"/>
        <v>79</v>
      </c>
    </row>
    <row r="140" spans="1:13">
      <c r="A140" s="28" t="s">
        <v>286</v>
      </c>
      <c r="B140" s="50" t="s">
        <v>134</v>
      </c>
      <c r="C140" s="52" t="s">
        <v>133</v>
      </c>
      <c r="D140" s="23">
        <v>38</v>
      </c>
      <c r="E140" s="23">
        <v>49</v>
      </c>
      <c r="F140" s="23">
        <v>53</v>
      </c>
      <c r="G140" s="23">
        <v>54</v>
      </c>
      <c r="H140" s="23">
        <v>49</v>
      </c>
      <c r="I140" s="23">
        <v>55</v>
      </c>
      <c r="J140" s="23">
        <f t="shared" si="12"/>
        <v>298</v>
      </c>
      <c r="K140" s="23"/>
      <c r="L140" s="23"/>
      <c r="M140" s="26">
        <f t="shared" si="13"/>
        <v>63</v>
      </c>
    </row>
    <row r="141" spans="1:13">
      <c r="A141" s="28" t="s">
        <v>287</v>
      </c>
      <c r="B141" s="51" t="s">
        <v>87</v>
      </c>
      <c r="C141" s="49" t="s">
        <v>43</v>
      </c>
      <c r="D141" s="23">
        <v>58</v>
      </c>
      <c r="E141" s="23">
        <v>53</v>
      </c>
      <c r="F141" s="23">
        <v>54</v>
      </c>
      <c r="G141" s="23">
        <v>57</v>
      </c>
      <c r="H141" s="23">
        <v>55</v>
      </c>
      <c r="I141" s="23">
        <v>54</v>
      </c>
      <c r="J141" s="23">
        <f t="shared" si="12"/>
        <v>331</v>
      </c>
      <c r="K141" s="23"/>
      <c r="L141" s="23"/>
      <c r="M141" s="26">
        <f t="shared" si="13"/>
        <v>17</v>
      </c>
    </row>
    <row r="142" spans="1:13">
      <c r="A142" s="28" t="s">
        <v>288</v>
      </c>
      <c r="B142" s="50" t="s">
        <v>89</v>
      </c>
      <c r="C142" s="50" t="s">
        <v>137</v>
      </c>
      <c r="D142" s="23">
        <v>46</v>
      </c>
      <c r="E142" s="23">
        <v>31</v>
      </c>
      <c r="F142" s="23">
        <v>50</v>
      </c>
      <c r="G142" s="23">
        <v>53</v>
      </c>
      <c r="H142" s="23">
        <v>47</v>
      </c>
      <c r="I142" s="23">
        <v>45</v>
      </c>
      <c r="J142" s="23">
        <f t="shared" si="12"/>
        <v>272</v>
      </c>
      <c r="K142" s="23"/>
      <c r="L142" s="23"/>
      <c r="M142" s="26">
        <f t="shared" si="13"/>
        <v>81</v>
      </c>
    </row>
    <row r="143" spans="1:13">
      <c r="A143" s="28" t="s">
        <v>289</v>
      </c>
      <c r="B143" s="50" t="s">
        <v>134</v>
      </c>
      <c r="C143" s="52" t="s">
        <v>290</v>
      </c>
      <c r="D143" s="23">
        <v>55</v>
      </c>
      <c r="E143" s="23">
        <v>51</v>
      </c>
      <c r="F143" s="23">
        <v>52</v>
      </c>
      <c r="G143" s="23">
        <v>54</v>
      </c>
      <c r="H143" s="23">
        <v>54</v>
      </c>
      <c r="I143" s="23">
        <v>54</v>
      </c>
      <c r="J143" s="23">
        <f t="shared" si="12"/>
        <v>320</v>
      </c>
      <c r="K143" s="23"/>
      <c r="L143" s="23"/>
      <c r="M143" s="26">
        <f t="shared" si="13"/>
        <v>37</v>
      </c>
    </row>
    <row r="144" spans="1:13">
      <c r="A144" s="28" t="s">
        <v>291</v>
      </c>
      <c r="B144" s="51" t="s">
        <v>87</v>
      </c>
      <c r="C144" s="49" t="s">
        <v>44</v>
      </c>
      <c r="D144" s="23">
        <v>48</v>
      </c>
      <c r="E144" s="23">
        <v>46</v>
      </c>
      <c r="F144" s="23">
        <v>51</v>
      </c>
      <c r="G144" s="23">
        <v>52</v>
      </c>
      <c r="H144" s="23">
        <v>52</v>
      </c>
      <c r="I144" s="23">
        <v>46</v>
      </c>
      <c r="J144" s="23">
        <f t="shared" si="12"/>
        <v>295</v>
      </c>
      <c r="K144" s="23"/>
      <c r="L144" s="23"/>
      <c r="M144" s="26">
        <f t="shared" si="13"/>
        <v>70</v>
      </c>
    </row>
    <row r="145" spans="1:13">
      <c r="A145" s="28" t="s">
        <v>292</v>
      </c>
      <c r="B145" s="50" t="s">
        <v>143</v>
      </c>
      <c r="C145" s="52" t="s">
        <v>293</v>
      </c>
      <c r="D145" s="23">
        <v>57</v>
      </c>
      <c r="E145" s="23">
        <v>53</v>
      </c>
      <c r="F145" s="23">
        <v>53</v>
      </c>
      <c r="G145" s="23">
        <v>52</v>
      </c>
      <c r="H145" s="23">
        <v>49</v>
      </c>
      <c r="I145" s="23">
        <v>55</v>
      </c>
      <c r="J145" s="23">
        <f t="shared" si="12"/>
        <v>319</v>
      </c>
      <c r="K145" s="23"/>
      <c r="L145" s="23"/>
      <c r="M145" s="26">
        <f t="shared" si="13"/>
        <v>39</v>
      </c>
    </row>
    <row r="146" spans="1:13">
      <c r="A146" s="28" t="s">
        <v>294</v>
      </c>
      <c r="B146" s="52" t="s">
        <v>146</v>
      </c>
      <c r="C146" s="52" t="s">
        <v>295</v>
      </c>
      <c r="D146" s="23">
        <v>56</v>
      </c>
      <c r="E146" s="23">
        <v>56</v>
      </c>
      <c r="F146" s="23">
        <v>56</v>
      </c>
      <c r="G146" s="23">
        <v>56</v>
      </c>
      <c r="H146" s="23">
        <v>55</v>
      </c>
      <c r="I146" s="23">
        <v>55</v>
      </c>
      <c r="J146" s="23">
        <f t="shared" si="12"/>
        <v>334</v>
      </c>
      <c r="K146" s="23"/>
      <c r="L146" s="23"/>
      <c r="M146" s="26">
        <f t="shared" si="13"/>
        <v>10</v>
      </c>
    </row>
    <row r="147" spans="1:13">
      <c r="A147" s="28" t="s">
        <v>296</v>
      </c>
      <c r="B147" s="51" t="s">
        <v>87</v>
      </c>
      <c r="C147" s="52" t="s">
        <v>297</v>
      </c>
      <c r="D147" s="23">
        <v>0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f t="shared" si="12"/>
        <v>0</v>
      </c>
      <c r="K147" s="23"/>
      <c r="L147" s="23"/>
      <c r="M147" s="26">
        <f t="shared" si="13"/>
        <v>90</v>
      </c>
    </row>
    <row r="148" spans="1:13">
      <c r="A148" s="28" t="s">
        <v>298</v>
      </c>
      <c r="B148" s="50" t="s">
        <v>143</v>
      </c>
      <c r="C148" s="52" t="s">
        <v>150</v>
      </c>
      <c r="D148" s="23">
        <v>55</v>
      </c>
      <c r="E148" s="23">
        <v>51</v>
      </c>
      <c r="F148" s="23">
        <v>52</v>
      </c>
      <c r="G148" s="23">
        <v>51</v>
      </c>
      <c r="H148" s="23">
        <v>47</v>
      </c>
      <c r="I148" s="23">
        <v>42</v>
      </c>
      <c r="J148" s="23">
        <f t="shared" si="12"/>
        <v>298</v>
      </c>
      <c r="K148" s="23"/>
      <c r="L148" s="23"/>
      <c r="M148" s="26">
        <f t="shared" si="13"/>
        <v>63</v>
      </c>
    </row>
    <row r="149" spans="1:13">
      <c r="A149" s="28" t="s">
        <v>299</v>
      </c>
      <c r="B149" s="52" t="s">
        <v>146</v>
      </c>
      <c r="C149" s="52" t="s">
        <v>45</v>
      </c>
      <c r="D149" s="23">
        <v>44</v>
      </c>
      <c r="E149" s="23">
        <v>48</v>
      </c>
      <c r="F149" s="23">
        <v>56</v>
      </c>
      <c r="G149" s="23">
        <v>53</v>
      </c>
      <c r="H149" s="23">
        <v>56</v>
      </c>
      <c r="I149" s="23">
        <v>56</v>
      </c>
      <c r="J149" s="23">
        <f t="shared" si="12"/>
        <v>313</v>
      </c>
      <c r="K149" s="23"/>
      <c r="L149" s="23"/>
      <c r="M149" s="26">
        <f t="shared" si="13"/>
        <v>50</v>
      </c>
    </row>
    <row r="150" spans="1:13">
      <c r="A150" s="28" t="s">
        <v>300</v>
      </c>
      <c r="B150" s="51" t="s">
        <v>87</v>
      </c>
      <c r="C150" s="52" t="s">
        <v>153</v>
      </c>
      <c r="D150" s="23">
        <v>53</v>
      </c>
      <c r="E150" s="23">
        <v>51</v>
      </c>
      <c r="F150" s="23">
        <v>52</v>
      </c>
      <c r="G150" s="23">
        <v>56</v>
      </c>
      <c r="H150" s="23">
        <v>50</v>
      </c>
      <c r="I150" s="23">
        <v>49</v>
      </c>
      <c r="J150" s="23">
        <f t="shared" si="12"/>
        <v>311</v>
      </c>
      <c r="K150" s="23"/>
      <c r="L150" s="23"/>
      <c r="M150" s="26">
        <f t="shared" si="13"/>
        <v>52</v>
      </c>
    </row>
    <row r="151" spans="1:13">
      <c r="A151" s="28" t="s">
        <v>301</v>
      </c>
      <c r="B151" s="50" t="s">
        <v>143</v>
      </c>
      <c r="C151" s="52" t="s">
        <v>302</v>
      </c>
      <c r="D151" s="23">
        <v>56</v>
      </c>
      <c r="E151" s="23">
        <v>52</v>
      </c>
      <c r="F151" s="23">
        <v>54</v>
      </c>
      <c r="G151" s="23">
        <v>59</v>
      </c>
      <c r="H151" s="23">
        <v>54</v>
      </c>
      <c r="I151" s="23">
        <v>58</v>
      </c>
      <c r="J151" s="23">
        <f t="shared" si="12"/>
        <v>333</v>
      </c>
      <c r="K151" s="23"/>
      <c r="L151" s="23"/>
      <c r="M151" s="26">
        <f t="shared" si="13"/>
        <v>14</v>
      </c>
    </row>
    <row r="152" spans="1:13">
      <c r="A152" s="28" t="s">
        <v>303</v>
      </c>
      <c r="B152" s="51" t="s">
        <v>158</v>
      </c>
      <c r="C152" s="51" t="s">
        <v>157</v>
      </c>
      <c r="D152" s="23">
        <v>54</v>
      </c>
      <c r="E152" s="23">
        <v>52</v>
      </c>
      <c r="F152" s="23">
        <v>56</v>
      </c>
      <c r="G152" s="23">
        <v>57</v>
      </c>
      <c r="H152" s="23">
        <v>56</v>
      </c>
      <c r="I152" s="23">
        <v>51</v>
      </c>
      <c r="J152" s="23">
        <f t="shared" si="12"/>
        <v>326</v>
      </c>
      <c r="K152" s="23"/>
      <c r="L152" s="23"/>
      <c r="M152" s="26">
        <f t="shared" si="13"/>
        <v>23</v>
      </c>
    </row>
    <row r="153" spans="1:13">
      <c r="A153" s="28" t="s">
        <v>304</v>
      </c>
      <c r="B153" s="51" t="s">
        <v>87</v>
      </c>
      <c r="C153" s="49" t="s">
        <v>160</v>
      </c>
      <c r="D153" s="23">
        <v>49</v>
      </c>
      <c r="E153" s="23">
        <v>52</v>
      </c>
      <c r="F153" s="23">
        <v>50</v>
      </c>
      <c r="G153" s="23">
        <v>56</v>
      </c>
      <c r="H153" s="23">
        <v>47</v>
      </c>
      <c r="I153" s="23">
        <v>55</v>
      </c>
      <c r="J153" s="23">
        <f t="shared" si="12"/>
        <v>309</v>
      </c>
      <c r="K153" s="23"/>
      <c r="L153" s="23"/>
      <c r="M153" s="26">
        <f t="shared" si="13"/>
        <v>53</v>
      </c>
    </row>
    <row r="154" spans="1:13">
      <c r="A154" s="28" t="s">
        <v>305</v>
      </c>
      <c r="B154" s="50" t="s">
        <v>163</v>
      </c>
      <c r="C154" s="52" t="s">
        <v>306</v>
      </c>
      <c r="D154" s="23">
        <v>55</v>
      </c>
      <c r="E154" s="23">
        <v>46</v>
      </c>
      <c r="F154" s="23">
        <v>50</v>
      </c>
      <c r="G154" s="23">
        <v>50</v>
      </c>
      <c r="H154" s="23">
        <v>49</v>
      </c>
      <c r="I154" s="23">
        <v>55</v>
      </c>
      <c r="J154" s="23">
        <f t="shared" si="12"/>
        <v>305</v>
      </c>
      <c r="K154" s="23"/>
      <c r="L154" s="23"/>
      <c r="M154" s="26">
        <f t="shared" si="13"/>
        <v>57</v>
      </c>
    </row>
    <row r="155" spans="1:13">
      <c r="A155" s="28" t="s">
        <v>307</v>
      </c>
      <c r="B155" s="51" t="s">
        <v>158</v>
      </c>
      <c r="C155" s="51" t="s">
        <v>165</v>
      </c>
      <c r="D155" s="23">
        <v>54</v>
      </c>
      <c r="E155" s="23">
        <v>52</v>
      </c>
      <c r="F155" s="23">
        <v>52</v>
      </c>
      <c r="G155" s="23">
        <v>52</v>
      </c>
      <c r="H155" s="23">
        <v>55</v>
      </c>
      <c r="I155" s="23">
        <v>54</v>
      </c>
      <c r="J155" s="23">
        <f t="shared" si="12"/>
        <v>319</v>
      </c>
      <c r="K155" s="23"/>
      <c r="L155" s="23"/>
      <c r="M155" s="26">
        <f t="shared" si="13"/>
        <v>39</v>
      </c>
    </row>
    <row r="156" spans="1:13">
      <c r="A156" s="28" t="s">
        <v>308</v>
      </c>
      <c r="B156" s="51" t="s">
        <v>87</v>
      </c>
      <c r="C156" s="49" t="s">
        <v>167</v>
      </c>
      <c r="D156" s="23">
        <v>56</v>
      </c>
      <c r="E156" s="23">
        <v>48</v>
      </c>
      <c r="F156" s="23">
        <v>57</v>
      </c>
      <c r="G156" s="23">
        <v>51</v>
      </c>
      <c r="H156" s="23">
        <v>52</v>
      </c>
      <c r="I156" s="23">
        <v>55</v>
      </c>
      <c r="J156" s="23">
        <f t="shared" si="12"/>
        <v>319</v>
      </c>
      <c r="K156" s="23"/>
      <c r="L156" s="23"/>
      <c r="M156" s="26">
        <f t="shared" si="13"/>
        <v>39</v>
      </c>
    </row>
    <row r="157" spans="1:13">
      <c r="A157" s="28" t="s">
        <v>309</v>
      </c>
      <c r="B157" s="50" t="s">
        <v>163</v>
      </c>
      <c r="C157" s="52" t="s">
        <v>169</v>
      </c>
      <c r="D157" s="23">
        <v>57</v>
      </c>
      <c r="E157" s="23">
        <v>51</v>
      </c>
      <c r="F157" s="23">
        <v>58</v>
      </c>
      <c r="G157" s="23">
        <v>53</v>
      </c>
      <c r="H157" s="23">
        <v>55</v>
      </c>
      <c r="I157" s="23">
        <v>50</v>
      </c>
      <c r="J157" s="23">
        <f t="shared" si="12"/>
        <v>324</v>
      </c>
      <c r="K157" s="23"/>
      <c r="L157" s="23"/>
      <c r="M157" s="26">
        <f t="shared" si="13"/>
        <v>28</v>
      </c>
    </row>
    <row r="158" spans="1:13">
      <c r="A158" s="28" t="s">
        <v>310</v>
      </c>
      <c r="B158" s="51" t="s">
        <v>158</v>
      </c>
      <c r="C158" s="51" t="s">
        <v>171</v>
      </c>
      <c r="D158" s="23">
        <v>53</v>
      </c>
      <c r="E158" s="23">
        <v>54</v>
      </c>
      <c r="F158" s="23">
        <v>53</v>
      </c>
      <c r="G158" s="23">
        <v>57</v>
      </c>
      <c r="H158" s="23">
        <v>57</v>
      </c>
      <c r="I158" s="23">
        <v>55</v>
      </c>
      <c r="J158" s="23">
        <f t="shared" si="12"/>
        <v>329</v>
      </c>
      <c r="K158" s="23"/>
      <c r="L158" s="23"/>
      <c r="M158" s="26">
        <f t="shared" si="13"/>
        <v>19</v>
      </c>
    </row>
    <row r="159" spans="1:13">
      <c r="A159" s="28" t="s">
        <v>311</v>
      </c>
      <c r="B159" s="51" t="s">
        <v>87</v>
      </c>
      <c r="C159" s="49" t="s">
        <v>312</v>
      </c>
      <c r="D159" s="23">
        <v>41</v>
      </c>
      <c r="E159" s="23">
        <v>47</v>
      </c>
      <c r="F159" s="23">
        <v>49</v>
      </c>
      <c r="G159" s="23">
        <v>50</v>
      </c>
      <c r="H159" s="23">
        <v>46</v>
      </c>
      <c r="I159" s="23">
        <v>39</v>
      </c>
      <c r="J159" s="23">
        <f t="shared" si="12"/>
        <v>272</v>
      </c>
      <c r="K159" s="23"/>
      <c r="L159" s="23"/>
      <c r="M159" s="26">
        <f t="shared" si="13"/>
        <v>81</v>
      </c>
    </row>
    <row r="160" spans="1:13">
      <c r="A160" s="28" t="s">
        <v>313</v>
      </c>
      <c r="B160" s="50" t="s">
        <v>163</v>
      </c>
      <c r="C160" s="52" t="s">
        <v>175</v>
      </c>
      <c r="D160" s="23">
        <v>51</v>
      </c>
      <c r="E160" s="23">
        <v>43</v>
      </c>
      <c r="F160" s="23">
        <v>53</v>
      </c>
      <c r="G160" s="23">
        <v>41</v>
      </c>
      <c r="H160" s="23">
        <v>47</v>
      </c>
      <c r="I160" s="23">
        <v>50</v>
      </c>
      <c r="J160" s="23">
        <f t="shared" si="12"/>
        <v>285</v>
      </c>
      <c r="K160" s="23"/>
      <c r="L160" s="23"/>
      <c r="M160" s="26">
        <f t="shared" si="13"/>
        <v>76</v>
      </c>
    </row>
    <row r="161" spans="1:13">
      <c r="A161" s="28" t="s">
        <v>314</v>
      </c>
      <c r="B161" s="51" t="s">
        <v>158</v>
      </c>
      <c r="C161" s="51" t="s">
        <v>177</v>
      </c>
      <c r="D161" s="23">
        <v>50</v>
      </c>
      <c r="E161" s="23">
        <v>55</v>
      </c>
      <c r="F161" s="23">
        <v>54</v>
      </c>
      <c r="G161" s="23">
        <v>56</v>
      </c>
      <c r="H161" s="23">
        <v>57</v>
      </c>
      <c r="I161" s="23">
        <v>53</v>
      </c>
      <c r="J161" s="23">
        <f t="shared" si="12"/>
        <v>325</v>
      </c>
      <c r="K161" s="23"/>
      <c r="L161" s="23"/>
      <c r="M161" s="26">
        <f t="shared" si="13"/>
        <v>24</v>
      </c>
    </row>
    <row r="162" spans="1:13">
      <c r="A162" s="28" t="s">
        <v>315</v>
      </c>
      <c r="B162" s="51" t="s">
        <v>87</v>
      </c>
      <c r="C162" s="49" t="s">
        <v>179</v>
      </c>
      <c r="D162" s="23">
        <v>40</v>
      </c>
      <c r="E162" s="23">
        <v>38</v>
      </c>
      <c r="F162" s="23">
        <v>37</v>
      </c>
      <c r="G162" s="23">
        <v>43</v>
      </c>
      <c r="H162" s="23">
        <v>44</v>
      </c>
      <c r="I162" s="23">
        <v>46</v>
      </c>
      <c r="J162" s="23">
        <f t="shared" si="12"/>
        <v>248</v>
      </c>
      <c r="K162" s="23"/>
      <c r="L162" s="23"/>
      <c r="M162" s="26">
        <f t="shared" si="13"/>
        <v>86</v>
      </c>
    </row>
    <row r="163" spans="1:13">
      <c r="A163" s="28" t="s">
        <v>316</v>
      </c>
      <c r="B163" s="51" t="s">
        <v>181</v>
      </c>
      <c r="C163" s="49" t="s">
        <v>46</v>
      </c>
      <c r="D163" s="23">
        <v>47</v>
      </c>
      <c r="E163" s="23">
        <v>51</v>
      </c>
      <c r="F163" s="23">
        <v>52</v>
      </c>
      <c r="G163" s="23">
        <v>49</v>
      </c>
      <c r="H163" s="23">
        <v>52</v>
      </c>
      <c r="I163" s="23">
        <v>51</v>
      </c>
      <c r="J163" s="23">
        <f t="shared" si="12"/>
        <v>302</v>
      </c>
      <c r="K163" s="23"/>
      <c r="L163" s="23"/>
      <c r="M163" s="26">
        <f t="shared" si="13"/>
        <v>60</v>
      </c>
    </row>
    <row r="164" spans="1:13">
      <c r="A164" s="28" t="s">
        <v>317</v>
      </c>
      <c r="B164" s="51" t="s">
        <v>158</v>
      </c>
      <c r="C164" s="51" t="s">
        <v>318</v>
      </c>
      <c r="D164" s="23">
        <v>45</v>
      </c>
      <c r="E164" s="23">
        <v>44</v>
      </c>
      <c r="F164" s="23">
        <v>51</v>
      </c>
      <c r="G164" s="23">
        <v>39</v>
      </c>
      <c r="H164" s="23">
        <v>40</v>
      </c>
      <c r="I164" s="23">
        <v>53</v>
      </c>
      <c r="J164" s="23">
        <f t="shared" si="12"/>
        <v>272</v>
      </c>
      <c r="K164" s="23"/>
      <c r="L164" s="23"/>
      <c r="M164" s="26">
        <f t="shared" si="13"/>
        <v>81</v>
      </c>
    </row>
    <row r="165" spans="1:13">
      <c r="A165" s="28" t="s">
        <v>319</v>
      </c>
      <c r="B165" s="51" t="s">
        <v>87</v>
      </c>
      <c r="C165" s="49" t="s">
        <v>320</v>
      </c>
      <c r="D165" s="23">
        <v>41</v>
      </c>
      <c r="E165" s="23">
        <v>49</v>
      </c>
      <c r="F165" s="23">
        <v>35</v>
      </c>
      <c r="G165" s="23">
        <v>43</v>
      </c>
      <c r="H165" s="23">
        <v>34</v>
      </c>
      <c r="I165" s="23">
        <v>50</v>
      </c>
      <c r="J165" s="23">
        <f t="shared" si="12"/>
        <v>252</v>
      </c>
      <c r="K165" s="23"/>
      <c r="L165" s="23"/>
      <c r="M165" s="26">
        <f t="shared" si="13"/>
        <v>85</v>
      </c>
    </row>
    <row r="166" spans="1:13">
      <c r="A166" s="28" t="s">
        <v>321</v>
      </c>
      <c r="B166" s="51" t="s">
        <v>181</v>
      </c>
      <c r="C166" s="49" t="s">
        <v>322</v>
      </c>
      <c r="D166" s="23">
        <v>48</v>
      </c>
      <c r="E166" s="23">
        <v>44</v>
      </c>
      <c r="F166" s="23">
        <v>52</v>
      </c>
      <c r="G166" s="23">
        <v>45</v>
      </c>
      <c r="H166" s="23">
        <v>48</v>
      </c>
      <c r="I166" s="23">
        <v>55</v>
      </c>
      <c r="J166" s="23">
        <f t="shared" si="12"/>
        <v>292</v>
      </c>
      <c r="K166" s="23"/>
      <c r="L166" s="23"/>
      <c r="M166" s="26">
        <f t="shared" si="13"/>
        <v>72</v>
      </c>
    </row>
    <row r="167" spans="1:13">
      <c r="A167" s="28" t="s">
        <v>323</v>
      </c>
      <c r="B167" s="51" t="s">
        <v>158</v>
      </c>
      <c r="C167" s="51" t="s">
        <v>189</v>
      </c>
      <c r="D167" s="23">
        <v>56</v>
      </c>
      <c r="E167" s="23">
        <v>57</v>
      </c>
      <c r="F167" s="23">
        <v>56</v>
      </c>
      <c r="G167" s="23">
        <v>55</v>
      </c>
      <c r="H167" s="23">
        <v>58</v>
      </c>
      <c r="I167" s="23">
        <v>56</v>
      </c>
      <c r="J167" s="23">
        <f t="shared" si="12"/>
        <v>338</v>
      </c>
      <c r="K167" s="23"/>
      <c r="L167" s="23"/>
      <c r="M167" s="26">
        <f t="shared" si="13"/>
        <v>5</v>
      </c>
    </row>
    <row r="168" spans="1:13">
      <c r="A168" s="28" t="s">
        <v>324</v>
      </c>
      <c r="B168" s="51" t="s">
        <v>87</v>
      </c>
      <c r="C168" s="49" t="s">
        <v>325</v>
      </c>
      <c r="D168" s="23">
        <v>0</v>
      </c>
      <c r="E168" s="23">
        <v>0</v>
      </c>
      <c r="F168" s="23">
        <v>0</v>
      </c>
      <c r="G168" s="23">
        <v>0</v>
      </c>
      <c r="H168" s="23">
        <v>0</v>
      </c>
      <c r="I168" s="23">
        <v>0</v>
      </c>
      <c r="J168" s="23">
        <f t="shared" si="12"/>
        <v>0</v>
      </c>
      <c r="K168" s="23"/>
      <c r="L168" s="23"/>
      <c r="M168" s="26">
        <f t="shared" si="13"/>
        <v>90</v>
      </c>
    </row>
    <row r="169" spans="1:13">
      <c r="A169" s="28" t="s">
        <v>326</v>
      </c>
      <c r="B169" s="51" t="s">
        <v>181</v>
      </c>
      <c r="C169" s="49" t="s">
        <v>327</v>
      </c>
      <c r="D169" s="23">
        <v>47</v>
      </c>
      <c r="E169" s="23">
        <v>50</v>
      </c>
      <c r="F169" s="23">
        <v>51</v>
      </c>
      <c r="G169" s="23">
        <v>49</v>
      </c>
      <c r="H169" s="23">
        <v>50</v>
      </c>
      <c r="I169" s="23">
        <v>50</v>
      </c>
      <c r="J169" s="23">
        <f t="shared" si="12"/>
        <v>297</v>
      </c>
      <c r="K169" s="23"/>
      <c r="L169" s="23"/>
      <c r="M169" s="26">
        <f t="shared" si="13"/>
        <v>67</v>
      </c>
    </row>
    <row r="170" spans="1:13">
      <c r="A170" s="28" t="s">
        <v>328</v>
      </c>
      <c r="B170" s="51" t="s">
        <v>158</v>
      </c>
      <c r="C170" s="51" t="s">
        <v>195</v>
      </c>
      <c r="D170" s="23">
        <v>57</v>
      </c>
      <c r="E170" s="23">
        <v>55</v>
      </c>
      <c r="F170" s="23">
        <v>57</v>
      </c>
      <c r="G170" s="23">
        <v>59</v>
      </c>
      <c r="H170" s="23">
        <v>54</v>
      </c>
      <c r="I170" s="23">
        <v>57</v>
      </c>
      <c r="J170" s="23">
        <f t="shared" si="12"/>
        <v>339</v>
      </c>
      <c r="K170" s="23"/>
      <c r="L170" s="23"/>
      <c r="M170" s="26">
        <f t="shared" si="13"/>
        <v>4</v>
      </c>
    </row>
    <row r="171" spans="1:13">
      <c r="A171" s="28" t="s">
        <v>329</v>
      </c>
      <c r="B171" s="51" t="s">
        <v>87</v>
      </c>
      <c r="C171" s="49" t="s">
        <v>36</v>
      </c>
      <c r="D171" s="23">
        <v>52</v>
      </c>
      <c r="E171" s="23">
        <v>45</v>
      </c>
      <c r="F171" s="23">
        <v>57</v>
      </c>
      <c r="G171" s="23">
        <v>53</v>
      </c>
      <c r="H171" s="23">
        <v>55</v>
      </c>
      <c r="I171" s="23">
        <v>54</v>
      </c>
      <c r="J171" s="23">
        <f t="shared" si="12"/>
        <v>316</v>
      </c>
      <c r="K171" s="23"/>
      <c r="L171" s="23"/>
      <c r="M171" s="26">
        <f t="shared" si="13"/>
        <v>43</v>
      </c>
    </row>
    <row r="172" spans="1:13">
      <c r="A172" s="28" t="s">
        <v>330</v>
      </c>
      <c r="B172" s="51" t="s">
        <v>181</v>
      </c>
      <c r="C172" s="49" t="s">
        <v>198</v>
      </c>
      <c r="D172" s="23">
        <v>0</v>
      </c>
      <c r="E172" s="23">
        <v>0</v>
      </c>
      <c r="F172" s="23">
        <v>0</v>
      </c>
      <c r="G172" s="23">
        <v>0</v>
      </c>
      <c r="H172" s="23">
        <v>0</v>
      </c>
      <c r="I172" s="23">
        <v>0</v>
      </c>
      <c r="J172" s="23">
        <f t="shared" si="12"/>
        <v>0</v>
      </c>
      <c r="K172" s="23"/>
      <c r="L172" s="23"/>
      <c r="M172" s="26">
        <f t="shared" si="13"/>
        <v>90</v>
      </c>
    </row>
    <row r="173" spans="1:13">
      <c r="A173" s="28" t="s">
        <v>331</v>
      </c>
      <c r="B173" s="50" t="s">
        <v>201</v>
      </c>
      <c r="C173" s="53" t="s">
        <v>332</v>
      </c>
      <c r="D173" s="23">
        <v>56</v>
      </c>
      <c r="E173" s="23">
        <v>54</v>
      </c>
      <c r="F173" s="23">
        <v>54</v>
      </c>
      <c r="G173" s="23">
        <v>58</v>
      </c>
      <c r="H173" s="23">
        <v>56</v>
      </c>
      <c r="I173" s="23">
        <v>56</v>
      </c>
      <c r="J173" s="23">
        <f t="shared" si="12"/>
        <v>334</v>
      </c>
      <c r="K173" s="23"/>
      <c r="L173" s="23"/>
      <c r="M173" s="26">
        <f t="shared" si="13"/>
        <v>10</v>
      </c>
    </row>
    <row r="174" spans="1:13">
      <c r="A174" s="28" t="s">
        <v>333</v>
      </c>
      <c r="B174" s="51" t="s">
        <v>87</v>
      </c>
      <c r="C174" s="49" t="s">
        <v>48</v>
      </c>
      <c r="D174" s="23">
        <v>51</v>
      </c>
      <c r="E174" s="23">
        <v>51</v>
      </c>
      <c r="F174" s="23">
        <v>56</v>
      </c>
      <c r="G174" s="23">
        <v>53</v>
      </c>
      <c r="H174" s="23">
        <v>52</v>
      </c>
      <c r="I174" s="23">
        <v>53</v>
      </c>
      <c r="J174" s="23">
        <f t="shared" si="12"/>
        <v>316</v>
      </c>
      <c r="K174" s="23"/>
      <c r="L174" s="23"/>
      <c r="M174" s="26">
        <f t="shared" si="13"/>
        <v>43</v>
      </c>
    </row>
    <row r="175" spans="1:13">
      <c r="A175" s="28" t="s">
        <v>334</v>
      </c>
      <c r="B175" s="51" t="s">
        <v>181</v>
      </c>
      <c r="C175" s="49" t="s">
        <v>335</v>
      </c>
      <c r="D175" s="23">
        <v>55</v>
      </c>
      <c r="E175" s="23">
        <v>47</v>
      </c>
      <c r="F175" s="23">
        <v>47</v>
      </c>
      <c r="G175" s="23">
        <v>50</v>
      </c>
      <c r="H175" s="23">
        <v>41</v>
      </c>
      <c r="I175" s="23">
        <v>46</v>
      </c>
      <c r="J175" s="23">
        <f t="shared" si="12"/>
        <v>286</v>
      </c>
      <c r="K175" s="23"/>
      <c r="L175" s="23"/>
      <c r="M175" s="26">
        <f t="shared" si="13"/>
        <v>75</v>
      </c>
    </row>
    <row r="176" spans="1:13">
      <c r="A176" s="28" t="s">
        <v>336</v>
      </c>
      <c r="B176" s="50" t="s">
        <v>207</v>
      </c>
      <c r="C176" s="53" t="s">
        <v>337</v>
      </c>
      <c r="D176" s="23">
        <v>52</v>
      </c>
      <c r="E176" s="23">
        <v>53</v>
      </c>
      <c r="F176" s="23">
        <v>54</v>
      </c>
      <c r="G176" s="23">
        <v>52</v>
      </c>
      <c r="H176" s="23">
        <v>53</v>
      </c>
      <c r="I176" s="23">
        <v>50</v>
      </c>
      <c r="J176" s="23">
        <f t="shared" si="12"/>
        <v>314</v>
      </c>
      <c r="K176" s="23"/>
      <c r="L176" s="23"/>
      <c r="M176" s="26">
        <f t="shared" si="13"/>
        <v>46</v>
      </c>
    </row>
    <row r="177" spans="1:13">
      <c r="A177" s="28" t="s">
        <v>338</v>
      </c>
      <c r="B177" s="51" t="s">
        <v>87</v>
      </c>
      <c r="C177" s="49" t="s">
        <v>209</v>
      </c>
      <c r="D177" s="23">
        <v>50</v>
      </c>
      <c r="E177" s="23">
        <v>52</v>
      </c>
      <c r="F177" s="23">
        <v>55</v>
      </c>
      <c r="G177" s="23">
        <v>51</v>
      </c>
      <c r="H177" s="23">
        <v>53</v>
      </c>
      <c r="I177" s="23">
        <v>53</v>
      </c>
      <c r="J177" s="23">
        <f t="shared" si="12"/>
        <v>314</v>
      </c>
      <c r="K177" s="23"/>
      <c r="L177" s="23"/>
      <c r="M177" s="26">
        <f t="shared" si="13"/>
        <v>46</v>
      </c>
    </row>
    <row r="178" spans="1:13">
      <c r="A178" s="28" t="s">
        <v>339</v>
      </c>
      <c r="B178" s="51" t="s">
        <v>31</v>
      </c>
      <c r="C178" s="49" t="s">
        <v>340</v>
      </c>
      <c r="D178" s="23">
        <v>52</v>
      </c>
      <c r="E178" s="23">
        <v>57</v>
      </c>
      <c r="F178" s="23">
        <v>54</v>
      </c>
      <c r="G178" s="23">
        <v>52</v>
      </c>
      <c r="H178" s="23">
        <v>54</v>
      </c>
      <c r="I178" s="23">
        <v>53</v>
      </c>
      <c r="J178" s="23">
        <f t="shared" si="12"/>
        <v>322</v>
      </c>
      <c r="K178" s="23"/>
      <c r="L178" s="23"/>
      <c r="M178" s="26">
        <f t="shared" si="13"/>
        <v>33</v>
      </c>
    </row>
    <row r="179" spans="1:13">
      <c r="A179" s="28" t="s">
        <v>341</v>
      </c>
      <c r="B179" s="50" t="s">
        <v>207</v>
      </c>
      <c r="C179" s="53" t="s">
        <v>34</v>
      </c>
      <c r="D179" s="23">
        <v>58</v>
      </c>
      <c r="E179" s="23">
        <v>56</v>
      </c>
      <c r="F179" s="23">
        <v>56</v>
      </c>
      <c r="G179" s="23">
        <v>54</v>
      </c>
      <c r="H179" s="23">
        <v>53</v>
      </c>
      <c r="I179" s="23">
        <v>56</v>
      </c>
      <c r="J179" s="23">
        <f t="shared" ref="J179:J206" si="14">SUM(D179:I179)</f>
        <v>333</v>
      </c>
      <c r="K179" s="23"/>
      <c r="L179" s="23"/>
      <c r="M179" s="26">
        <f t="shared" ref="M179:M206" si="15">RANK(J179,$J$114:$J$206)</f>
        <v>14</v>
      </c>
    </row>
    <row r="180" spans="1:13">
      <c r="A180" s="28" t="s">
        <v>342</v>
      </c>
      <c r="B180" s="51" t="s">
        <v>87</v>
      </c>
      <c r="C180" s="49" t="s">
        <v>214</v>
      </c>
      <c r="D180" s="23">
        <v>54</v>
      </c>
      <c r="E180" s="23">
        <v>51</v>
      </c>
      <c r="F180" s="23">
        <v>55</v>
      </c>
      <c r="G180" s="23">
        <v>60</v>
      </c>
      <c r="H180" s="23">
        <v>56</v>
      </c>
      <c r="I180" s="23">
        <v>59</v>
      </c>
      <c r="J180" s="23">
        <f t="shared" si="14"/>
        <v>335</v>
      </c>
      <c r="K180" s="23"/>
      <c r="L180" s="23"/>
      <c r="M180" s="26">
        <f t="shared" si="15"/>
        <v>9</v>
      </c>
    </row>
    <row r="181" spans="1:13">
      <c r="A181" s="28" t="s">
        <v>343</v>
      </c>
      <c r="B181" s="51" t="s">
        <v>31</v>
      </c>
      <c r="C181" s="51" t="s">
        <v>33</v>
      </c>
      <c r="D181" s="23">
        <v>59</v>
      </c>
      <c r="E181" s="23">
        <v>57</v>
      </c>
      <c r="F181" s="23">
        <v>57</v>
      </c>
      <c r="G181" s="23">
        <v>54</v>
      </c>
      <c r="H181" s="23">
        <v>56</v>
      </c>
      <c r="I181" s="23">
        <v>57</v>
      </c>
      <c r="J181" s="23">
        <f t="shared" si="14"/>
        <v>340</v>
      </c>
      <c r="K181" s="23"/>
      <c r="L181" s="23"/>
      <c r="M181" s="26">
        <f t="shared" si="15"/>
        <v>3</v>
      </c>
    </row>
    <row r="182" spans="1:13">
      <c r="A182" s="28" t="s">
        <v>344</v>
      </c>
      <c r="B182" s="50" t="s">
        <v>207</v>
      </c>
      <c r="C182" s="53" t="s">
        <v>345</v>
      </c>
      <c r="D182" s="23">
        <v>58</v>
      </c>
      <c r="E182" s="23">
        <v>55</v>
      </c>
      <c r="F182" s="23">
        <v>55</v>
      </c>
      <c r="G182" s="23">
        <v>52</v>
      </c>
      <c r="H182" s="23">
        <v>49</v>
      </c>
      <c r="I182" s="23">
        <v>54</v>
      </c>
      <c r="J182" s="23">
        <f t="shared" si="14"/>
        <v>323</v>
      </c>
      <c r="K182" s="23"/>
      <c r="L182" s="23"/>
      <c r="M182" s="26">
        <f t="shared" si="15"/>
        <v>32</v>
      </c>
    </row>
    <row r="183" spans="1:13">
      <c r="A183" s="28" t="s">
        <v>346</v>
      </c>
      <c r="B183" s="51" t="s">
        <v>87</v>
      </c>
      <c r="C183" s="49" t="s">
        <v>347</v>
      </c>
      <c r="D183" s="23">
        <v>46</v>
      </c>
      <c r="E183" s="23">
        <v>47</v>
      </c>
      <c r="F183" s="23">
        <v>47</v>
      </c>
      <c r="G183" s="23">
        <v>46</v>
      </c>
      <c r="H183" s="23">
        <v>53</v>
      </c>
      <c r="I183" s="23">
        <v>50</v>
      </c>
      <c r="J183" s="23">
        <f t="shared" si="14"/>
        <v>289</v>
      </c>
      <c r="K183" s="23"/>
      <c r="L183" s="23"/>
      <c r="M183" s="26">
        <f t="shared" si="15"/>
        <v>74</v>
      </c>
    </row>
    <row r="184" spans="1:13">
      <c r="A184" s="28" t="s">
        <v>348</v>
      </c>
      <c r="B184" s="51" t="s">
        <v>31</v>
      </c>
      <c r="C184" s="51" t="s">
        <v>49</v>
      </c>
      <c r="D184" s="23">
        <v>53</v>
      </c>
      <c r="E184" s="23">
        <v>41</v>
      </c>
      <c r="F184" s="23">
        <v>52</v>
      </c>
      <c r="G184" s="23">
        <v>52</v>
      </c>
      <c r="H184" s="23">
        <v>52</v>
      </c>
      <c r="I184" s="23">
        <v>51</v>
      </c>
      <c r="J184" s="23">
        <f t="shared" si="14"/>
        <v>301</v>
      </c>
      <c r="K184" s="23"/>
      <c r="L184" s="23"/>
      <c r="M184" s="26">
        <f t="shared" si="15"/>
        <v>61</v>
      </c>
    </row>
    <row r="185" spans="1:13">
      <c r="A185" s="28" t="s">
        <v>349</v>
      </c>
      <c r="B185" s="50" t="s">
        <v>201</v>
      </c>
      <c r="C185" s="53" t="s">
        <v>350</v>
      </c>
      <c r="D185" s="23">
        <v>54</v>
      </c>
      <c r="E185" s="23">
        <v>48</v>
      </c>
      <c r="F185" s="23">
        <v>42</v>
      </c>
      <c r="G185" s="23">
        <v>50</v>
      </c>
      <c r="H185" s="23">
        <v>51</v>
      </c>
      <c r="I185" s="23">
        <v>54</v>
      </c>
      <c r="J185" s="23">
        <f t="shared" si="14"/>
        <v>299</v>
      </c>
      <c r="K185" s="23"/>
      <c r="L185" s="23"/>
      <c r="M185" s="26">
        <f t="shared" si="15"/>
        <v>62</v>
      </c>
    </row>
    <row r="186" spans="1:13">
      <c r="A186" s="28" t="s">
        <v>351</v>
      </c>
      <c r="B186" s="52" t="s">
        <v>225</v>
      </c>
      <c r="C186" s="52" t="s">
        <v>352</v>
      </c>
      <c r="D186" s="23">
        <v>58</v>
      </c>
      <c r="E186" s="23">
        <v>51</v>
      </c>
      <c r="F186" s="23">
        <v>52</v>
      </c>
      <c r="G186" s="23">
        <v>53</v>
      </c>
      <c r="H186" s="23">
        <v>49</v>
      </c>
      <c r="I186" s="23">
        <v>51</v>
      </c>
      <c r="J186" s="23">
        <f t="shared" si="14"/>
        <v>314</v>
      </c>
      <c r="K186" s="23"/>
      <c r="L186" s="23"/>
      <c r="M186" s="26">
        <f t="shared" si="15"/>
        <v>46</v>
      </c>
    </row>
    <row r="187" spans="1:13">
      <c r="A187" s="28" t="s">
        <v>353</v>
      </c>
      <c r="B187" s="51" t="s">
        <v>31</v>
      </c>
      <c r="C187" s="51" t="s">
        <v>354</v>
      </c>
      <c r="D187" s="23">
        <v>51</v>
      </c>
      <c r="E187" s="23">
        <v>56</v>
      </c>
      <c r="F187" s="23">
        <v>49</v>
      </c>
      <c r="G187" s="23">
        <v>50</v>
      </c>
      <c r="H187" s="23">
        <v>46</v>
      </c>
      <c r="I187" s="23">
        <v>46</v>
      </c>
      <c r="J187" s="23">
        <f t="shared" si="14"/>
        <v>298</v>
      </c>
      <c r="K187" s="23"/>
      <c r="L187" s="23"/>
      <c r="M187" s="26">
        <f t="shared" si="15"/>
        <v>63</v>
      </c>
    </row>
    <row r="188" spans="1:13">
      <c r="A188" s="28" t="s">
        <v>355</v>
      </c>
      <c r="B188" s="50" t="s">
        <v>229</v>
      </c>
      <c r="C188" s="51" t="s">
        <v>60</v>
      </c>
      <c r="D188" s="23">
        <v>58</v>
      </c>
      <c r="E188" s="23">
        <v>57</v>
      </c>
      <c r="F188" s="23">
        <v>55</v>
      </c>
      <c r="G188" s="23">
        <v>55</v>
      </c>
      <c r="H188" s="23">
        <v>52</v>
      </c>
      <c r="I188" s="23">
        <v>54</v>
      </c>
      <c r="J188" s="23">
        <f t="shared" si="14"/>
        <v>331</v>
      </c>
      <c r="K188" s="23"/>
      <c r="L188" s="23"/>
      <c r="M188" s="26">
        <f t="shared" si="15"/>
        <v>17</v>
      </c>
    </row>
    <row r="189" spans="1:13">
      <c r="A189" s="28" t="s">
        <v>356</v>
      </c>
      <c r="B189" s="52" t="s">
        <v>231</v>
      </c>
      <c r="C189" s="51" t="s">
        <v>37</v>
      </c>
      <c r="D189" s="23">
        <v>57</v>
      </c>
      <c r="E189" s="23">
        <v>55</v>
      </c>
      <c r="F189" s="23">
        <v>51</v>
      </c>
      <c r="G189" s="23">
        <v>54</v>
      </c>
      <c r="H189" s="23">
        <v>54</v>
      </c>
      <c r="I189" s="23">
        <v>54</v>
      </c>
      <c r="J189" s="23">
        <f t="shared" si="14"/>
        <v>325</v>
      </c>
      <c r="K189" s="23"/>
      <c r="L189" s="23"/>
      <c r="M189" s="26">
        <f t="shared" si="15"/>
        <v>24</v>
      </c>
    </row>
    <row r="190" spans="1:13">
      <c r="A190" s="28" t="s">
        <v>357</v>
      </c>
      <c r="B190" s="51" t="s">
        <v>31</v>
      </c>
      <c r="C190" s="49" t="s">
        <v>32</v>
      </c>
      <c r="D190" s="23">
        <v>52</v>
      </c>
      <c r="E190" s="23">
        <v>57</v>
      </c>
      <c r="F190" s="23">
        <v>56</v>
      </c>
      <c r="G190" s="23">
        <v>59</v>
      </c>
      <c r="H190" s="23">
        <v>56</v>
      </c>
      <c r="I190" s="23">
        <v>57</v>
      </c>
      <c r="J190" s="23">
        <f t="shared" si="14"/>
        <v>337</v>
      </c>
      <c r="K190" s="23"/>
      <c r="L190" s="23"/>
      <c r="M190" s="26">
        <f t="shared" si="15"/>
        <v>7</v>
      </c>
    </row>
    <row r="191" spans="1:13">
      <c r="A191" s="28" t="s">
        <v>358</v>
      </c>
      <c r="B191" s="50" t="s">
        <v>229</v>
      </c>
      <c r="C191" s="53" t="s">
        <v>61</v>
      </c>
      <c r="D191" s="23">
        <v>52</v>
      </c>
      <c r="E191" s="23">
        <v>52</v>
      </c>
      <c r="F191" s="23">
        <v>56</v>
      </c>
      <c r="G191" s="23">
        <v>55</v>
      </c>
      <c r="H191" s="23">
        <v>57</v>
      </c>
      <c r="I191" s="23">
        <v>56</v>
      </c>
      <c r="J191" s="23">
        <f t="shared" si="14"/>
        <v>328</v>
      </c>
      <c r="K191" s="23"/>
      <c r="L191" s="23"/>
      <c r="M191" s="26">
        <f t="shared" si="15"/>
        <v>21</v>
      </c>
    </row>
    <row r="192" spans="1:13">
      <c r="A192" s="28" t="s">
        <v>359</v>
      </c>
      <c r="B192" s="52" t="s">
        <v>231</v>
      </c>
      <c r="C192" s="51" t="s">
        <v>235</v>
      </c>
      <c r="D192" s="23">
        <v>52</v>
      </c>
      <c r="E192" s="23">
        <v>51</v>
      </c>
      <c r="F192" s="23">
        <v>55</v>
      </c>
      <c r="G192" s="23">
        <v>56</v>
      </c>
      <c r="H192" s="23">
        <v>55</v>
      </c>
      <c r="I192" s="23">
        <v>55</v>
      </c>
      <c r="J192" s="23">
        <f t="shared" si="14"/>
        <v>324</v>
      </c>
      <c r="K192" s="23"/>
      <c r="L192" s="23"/>
      <c r="M192" s="26">
        <f t="shared" si="15"/>
        <v>28</v>
      </c>
    </row>
    <row r="193" spans="1:13">
      <c r="A193" s="28" t="s">
        <v>360</v>
      </c>
      <c r="B193" s="51" t="s">
        <v>31</v>
      </c>
      <c r="C193" s="49" t="s">
        <v>237</v>
      </c>
      <c r="D193" s="23">
        <v>41</v>
      </c>
      <c r="E193" s="23">
        <v>48</v>
      </c>
      <c r="F193" s="23">
        <v>50</v>
      </c>
      <c r="G193" s="23">
        <v>52</v>
      </c>
      <c r="H193" s="23">
        <v>55</v>
      </c>
      <c r="I193" s="23">
        <v>52</v>
      </c>
      <c r="J193" s="23">
        <f t="shared" si="14"/>
        <v>298</v>
      </c>
      <c r="K193" s="23"/>
      <c r="L193" s="23"/>
      <c r="M193" s="26">
        <f t="shared" si="15"/>
        <v>63</v>
      </c>
    </row>
    <row r="194" spans="1:13">
      <c r="A194" s="28" t="s">
        <v>361</v>
      </c>
      <c r="B194" s="50" t="s">
        <v>229</v>
      </c>
      <c r="C194" s="51" t="s">
        <v>239</v>
      </c>
      <c r="D194" s="23">
        <v>50</v>
      </c>
      <c r="E194" s="23">
        <v>52</v>
      </c>
      <c r="F194" s="23">
        <v>50</v>
      </c>
      <c r="G194" s="23">
        <v>48</v>
      </c>
      <c r="H194" s="23">
        <v>53</v>
      </c>
      <c r="I194" s="23">
        <v>53</v>
      </c>
      <c r="J194" s="23">
        <f t="shared" si="14"/>
        <v>306</v>
      </c>
      <c r="K194" s="23"/>
      <c r="L194" s="23"/>
      <c r="M194" s="26">
        <f t="shared" si="15"/>
        <v>56</v>
      </c>
    </row>
    <row r="195" spans="1:13">
      <c r="A195" s="28" t="s">
        <v>362</v>
      </c>
      <c r="B195" s="50" t="s">
        <v>242</v>
      </c>
      <c r="C195" s="51" t="s">
        <v>241</v>
      </c>
      <c r="D195" s="23">
        <v>55</v>
      </c>
      <c r="E195" s="23">
        <v>53</v>
      </c>
      <c r="F195" s="23">
        <v>58</v>
      </c>
      <c r="G195" s="23">
        <v>56</v>
      </c>
      <c r="H195" s="23">
        <v>58</v>
      </c>
      <c r="I195" s="23">
        <v>58</v>
      </c>
      <c r="J195" s="23">
        <f t="shared" si="14"/>
        <v>338</v>
      </c>
      <c r="K195" s="23"/>
      <c r="L195" s="23"/>
      <c r="M195" s="26">
        <f t="shared" si="15"/>
        <v>5</v>
      </c>
    </row>
    <row r="196" spans="1:13">
      <c r="A196" s="28" t="s">
        <v>363</v>
      </c>
      <c r="B196" s="51" t="s">
        <v>31</v>
      </c>
      <c r="C196" s="49" t="s">
        <v>364</v>
      </c>
      <c r="D196" s="23">
        <v>45</v>
      </c>
      <c r="E196" s="23">
        <v>40</v>
      </c>
      <c r="F196" s="23">
        <v>48</v>
      </c>
      <c r="G196" s="23">
        <v>46</v>
      </c>
      <c r="H196" s="23">
        <v>48</v>
      </c>
      <c r="I196" s="23">
        <v>51</v>
      </c>
      <c r="J196" s="23">
        <f t="shared" si="14"/>
        <v>278</v>
      </c>
      <c r="K196" s="23"/>
      <c r="L196" s="23"/>
      <c r="M196" s="26">
        <f t="shared" si="15"/>
        <v>80</v>
      </c>
    </row>
    <row r="197" spans="1:13">
      <c r="A197" s="28" t="s">
        <v>365</v>
      </c>
      <c r="B197" s="50" t="s">
        <v>247</v>
      </c>
      <c r="C197" s="51" t="s">
        <v>246</v>
      </c>
      <c r="D197" s="23">
        <v>54</v>
      </c>
      <c r="E197" s="23">
        <v>53</v>
      </c>
      <c r="F197" s="23">
        <v>56</v>
      </c>
      <c r="G197" s="23">
        <v>56</v>
      </c>
      <c r="H197" s="23">
        <v>52</v>
      </c>
      <c r="I197" s="23">
        <v>51</v>
      </c>
      <c r="J197" s="23">
        <f t="shared" si="14"/>
        <v>322</v>
      </c>
      <c r="K197" s="23"/>
      <c r="L197" s="23"/>
      <c r="M197" s="26">
        <f t="shared" si="15"/>
        <v>33</v>
      </c>
    </row>
    <row r="198" spans="1:13">
      <c r="A198" s="28" t="s">
        <v>366</v>
      </c>
      <c r="B198" s="50" t="s">
        <v>242</v>
      </c>
      <c r="C198" s="51" t="s">
        <v>249</v>
      </c>
      <c r="D198" s="23">
        <v>57</v>
      </c>
      <c r="E198" s="23">
        <v>58</v>
      </c>
      <c r="F198" s="23">
        <v>53</v>
      </c>
      <c r="G198" s="23">
        <v>57</v>
      </c>
      <c r="H198" s="23">
        <v>56</v>
      </c>
      <c r="I198" s="23">
        <v>53</v>
      </c>
      <c r="J198" s="23">
        <f t="shared" si="14"/>
        <v>334</v>
      </c>
      <c r="K198" s="23"/>
      <c r="L198" s="23"/>
      <c r="M198" s="26">
        <f t="shared" si="15"/>
        <v>10</v>
      </c>
    </row>
    <row r="199" spans="1:13">
      <c r="A199" s="28" t="s">
        <v>367</v>
      </c>
      <c r="B199" s="50" t="s">
        <v>252</v>
      </c>
      <c r="C199" s="51" t="s">
        <v>251</v>
      </c>
      <c r="D199" s="23">
        <v>37</v>
      </c>
      <c r="E199" s="23">
        <v>43</v>
      </c>
      <c r="F199" s="23">
        <v>26</v>
      </c>
      <c r="G199" s="23">
        <v>26</v>
      </c>
      <c r="H199" s="23">
        <v>21</v>
      </c>
      <c r="I199" s="23">
        <v>25</v>
      </c>
      <c r="J199" s="23">
        <f t="shared" si="14"/>
        <v>178</v>
      </c>
      <c r="K199" s="23"/>
      <c r="L199" s="23"/>
      <c r="M199" s="26">
        <f t="shared" si="15"/>
        <v>89</v>
      </c>
    </row>
    <row r="200" spans="1:13">
      <c r="A200" s="28" t="s">
        <v>368</v>
      </c>
      <c r="B200" s="50" t="s">
        <v>247</v>
      </c>
      <c r="C200" s="51" t="s">
        <v>254</v>
      </c>
      <c r="D200" s="23">
        <v>52</v>
      </c>
      <c r="E200" s="23">
        <v>42</v>
      </c>
      <c r="F200" s="23">
        <v>48</v>
      </c>
      <c r="G200" s="23">
        <v>47</v>
      </c>
      <c r="H200" s="23">
        <v>54</v>
      </c>
      <c r="I200" s="23">
        <v>53</v>
      </c>
      <c r="J200" s="23">
        <f t="shared" si="14"/>
        <v>296</v>
      </c>
      <c r="K200" s="23"/>
      <c r="L200" s="23"/>
      <c r="M200" s="26">
        <f t="shared" si="15"/>
        <v>68</v>
      </c>
    </row>
    <row r="201" spans="1:13">
      <c r="A201" s="28" t="s">
        <v>369</v>
      </c>
      <c r="B201" s="52" t="s">
        <v>257</v>
      </c>
      <c r="C201" s="52" t="s">
        <v>370</v>
      </c>
      <c r="D201" s="23">
        <v>51</v>
      </c>
      <c r="E201" s="23">
        <v>56</v>
      </c>
      <c r="F201" s="23">
        <v>58</v>
      </c>
      <c r="G201" s="23">
        <v>52</v>
      </c>
      <c r="H201" s="23">
        <v>54</v>
      </c>
      <c r="I201" s="23">
        <v>54</v>
      </c>
      <c r="J201" s="23">
        <f t="shared" si="14"/>
        <v>325</v>
      </c>
      <c r="K201" s="23"/>
      <c r="L201" s="23"/>
      <c r="M201" s="26">
        <f t="shared" si="15"/>
        <v>24</v>
      </c>
    </row>
    <row r="202" spans="1:13">
      <c r="A202" s="28" t="s">
        <v>371</v>
      </c>
      <c r="B202" s="50" t="s">
        <v>260</v>
      </c>
      <c r="C202" s="52" t="s">
        <v>259</v>
      </c>
      <c r="D202" s="23">
        <v>55</v>
      </c>
      <c r="E202" s="23">
        <v>56</v>
      </c>
      <c r="F202" s="23">
        <v>57</v>
      </c>
      <c r="G202" s="23">
        <v>56</v>
      </c>
      <c r="H202" s="23">
        <v>56</v>
      </c>
      <c r="I202" s="23">
        <v>56</v>
      </c>
      <c r="J202" s="23">
        <f t="shared" si="14"/>
        <v>336</v>
      </c>
      <c r="K202" s="23"/>
      <c r="L202" s="23"/>
      <c r="M202" s="26">
        <f t="shared" si="15"/>
        <v>8</v>
      </c>
    </row>
    <row r="203" spans="1:13">
      <c r="A203" s="28" t="s">
        <v>372</v>
      </c>
      <c r="B203" s="50" t="s">
        <v>374</v>
      </c>
      <c r="C203" s="50" t="s">
        <v>373</v>
      </c>
      <c r="D203" s="23">
        <v>30</v>
      </c>
      <c r="E203" s="23">
        <v>23</v>
      </c>
      <c r="F203" s="23">
        <v>41</v>
      </c>
      <c r="G203" s="23">
        <v>33</v>
      </c>
      <c r="H203" s="23">
        <v>31</v>
      </c>
      <c r="I203" s="23">
        <v>27</v>
      </c>
      <c r="J203" s="23">
        <f t="shared" si="14"/>
        <v>185</v>
      </c>
      <c r="K203" s="23"/>
      <c r="L203" s="23"/>
      <c r="M203" s="26">
        <f t="shared" si="15"/>
        <v>88</v>
      </c>
    </row>
    <row r="204" spans="1:13">
      <c r="A204" s="28" t="s">
        <v>375</v>
      </c>
      <c r="B204" s="52" t="s">
        <v>262</v>
      </c>
      <c r="C204" s="54" t="s">
        <v>261</v>
      </c>
      <c r="D204" s="23">
        <v>52</v>
      </c>
      <c r="E204" s="23">
        <v>56</v>
      </c>
      <c r="F204" s="23">
        <v>56</v>
      </c>
      <c r="G204" s="23">
        <v>55</v>
      </c>
      <c r="H204" s="23">
        <v>55</v>
      </c>
      <c r="I204" s="23">
        <v>55</v>
      </c>
      <c r="J204" s="23">
        <f t="shared" si="14"/>
        <v>329</v>
      </c>
      <c r="K204" s="23"/>
      <c r="L204" s="23"/>
      <c r="M204" s="26">
        <f t="shared" si="15"/>
        <v>19</v>
      </c>
    </row>
    <row r="205" spans="1:13">
      <c r="A205" s="28" t="s">
        <v>376</v>
      </c>
      <c r="B205" s="50" t="s">
        <v>247</v>
      </c>
      <c r="C205" s="52" t="s">
        <v>377</v>
      </c>
      <c r="D205" s="23">
        <v>51</v>
      </c>
      <c r="E205" s="23">
        <v>53</v>
      </c>
      <c r="F205" s="23">
        <v>53</v>
      </c>
      <c r="G205" s="23">
        <v>53</v>
      </c>
      <c r="H205" s="23">
        <v>54</v>
      </c>
      <c r="I205" s="23">
        <v>52</v>
      </c>
      <c r="J205" s="23">
        <f t="shared" si="14"/>
        <v>316</v>
      </c>
      <c r="K205" s="23"/>
      <c r="L205" s="23"/>
      <c r="M205" s="26">
        <f t="shared" si="15"/>
        <v>43</v>
      </c>
    </row>
    <row r="206" spans="1:13">
      <c r="A206" s="48" t="s">
        <v>378</v>
      </c>
      <c r="B206" s="19" t="s">
        <v>379</v>
      </c>
      <c r="C206" s="50" t="s">
        <v>382</v>
      </c>
      <c r="D206" s="23">
        <v>54</v>
      </c>
      <c r="E206" s="23">
        <v>55</v>
      </c>
      <c r="F206" s="23">
        <v>55</v>
      </c>
      <c r="G206" s="23">
        <v>53</v>
      </c>
      <c r="H206" s="23">
        <v>54</v>
      </c>
      <c r="I206" s="23">
        <v>53</v>
      </c>
      <c r="J206" s="23">
        <f t="shared" si="14"/>
        <v>324</v>
      </c>
      <c r="K206" s="23"/>
      <c r="L206" s="23"/>
      <c r="M206" s="26">
        <f t="shared" si="15"/>
        <v>28</v>
      </c>
    </row>
    <row r="207" spans="1:13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7"/>
    </row>
    <row r="208" spans="1:13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7"/>
    </row>
    <row r="209" spans="1:13">
      <c r="A209" s="23"/>
      <c r="B209" s="23"/>
      <c r="C209" s="23"/>
      <c r="D209" s="23"/>
      <c r="E209" s="23"/>
      <c r="F209" s="23"/>
      <c r="G209" s="23"/>
      <c r="H209" s="23"/>
      <c r="I209" s="23"/>
      <c r="J209" s="24"/>
      <c r="K209" s="23"/>
      <c r="L209" s="23"/>
      <c r="M209" s="27"/>
    </row>
    <row r="210" spans="1:13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7"/>
    </row>
    <row r="211" spans="1:13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7"/>
    </row>
    <row r="212" spans="1:13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7"/>
    </row>
    <row r="213" spans="1:13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7"/>
    </row>
    <row r="214" spans="1:13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7"/>
    </row>
    <row r="215" spans="1:13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7"/>
    </row>
    <row r="216" spans="1:13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7"/>
    </row>
    <row r="217" spans="1:13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7"/>
    </row>
  </sheetData>
  <autoFilter ref="A3:M96"/>
  <mergeCells count="2">
    <mergeCell ref="A2:L2"/>
    <mergeCell ref="A112:L112"/>
  </mergeCells>
  <phoneticPr fontId="1" type="noConversion"/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workbookViewId="0">
      <selection activeCell="A19" sqref="A19:XFD19"/>
    </sheetView>
  </sheetViews>
  <sheetFormatPr defaultColWidth="11" defaultRowHeight="14.25"/>
  <cols>
    <col min="1" max="1" width="5.5" style="28" customWidth="1"/>
    <col min="2" max="2" width="0.125" style="28" customWidth="1"/>
    <col min="3" max="3" width="11.75" style="55" customWidth="1"/>
    <col min="4" max="4" width="21.375" style="55" customWidth="1"/>
    <col min="5" max="5" width="10.75" style="55" customWidth="1"/>
    <col min="6" max="6" width="11" style="55" customWidth="1"/>
    <col min="7" max="7" width="10.125" style="55" customWidth="1"/>
    <col min="8" max="8" width="9.25" style="55" hidden="1" customWidth="1"/>
    <col min="9" max="9" width="8.25" style="55" hidden="1" customWidth="1"/>
    <col min="10" max="10" width="10.125" style="55" customWidth="1"/>
    <col min="11" max="11" width="11" customWidth="1"/>
  </cols>
  <sheetData>
    <row r="1" spans="1:19" ht="18.75">
      <c r="C1" s="74" t="s">
        <v>53</v>
      </c>
      <c r="D1" s="74"/>
      <c r="E1" s="74"/>
      <c r="F1" s="74"/>
      <c r="G1" s="74"/>
      <c r="H1" s="74"/>
      <c r="I1" s="74"/>
      <c r="J1" s="74"/>
    </row>
    <row r="2" spans="1:19">
      <c r="A2" s="56" t="s">
        <v>59</v>
      </c>
      <c r="B2" s="56" t="s">
        <v>380</v>
      </c>
      <c r="C2" s="21" t="s">
        <v>58</v>
      </c>
      <c r="D2" s="21" t="s">
        <v>57</v>
      </c>
      <c r="E2" s="20" t="s">
        <v>28</v>
      </c>
      <c r="F2" s="20" t="s">
        <v>52</v>
      </c>
      <c r="G2" s="20" t="s">
        <v>54</v>
      </c>
      <c r="H2" s="20" t="s">
        <v>29</v>
      </c>
      <c r="I2" s="20" t="s">
        <v>30</v>
      </c>
      <c r="J2" s="20" t="s">
        <v>55</v>
      </c>
    </row>
    <row r="3" spans="1:19">
      <c r="A3" s="28">
        <v>1</v>
      </c>
      <c r="B3" s="28" t="s">
        <v>213</v>
      </c>
      <c r="C3" s="49" t="s">
        <v>214</v>
      </c>
      <c r="D3" s="51" t="s">
        <v>87</v>
      </c>
      <c r="E3" s="23">
        <v>338</v>
      </c>
      <c r="F3" s="23">
        <v>335</v>
      </c>
      <c r="G3" s="23">
        <f t="shared" ref="G3:G34" si="0">E3+F3</f>
        <v>673</v>
      </c>
      <c r="H3" s="23">
        <f>排位赛单轮!K55+排位赛单轮!K165</f>
        <v>0</v>
      </c>
      <c r="I3" s="23">
        <f>排位赛单轮!L55+排位赛单轮!L165</f>
        <v>0</v>
      </c>
      <c r="J3" s="25">
        <f t="shared" ref="J3:J34" si="1">RANK(G3,$G$3:$G$106)</f>
        <v>1</v>
      </c>
    </row>
    <row r="4" spans="1:19">
      <c r="A4" s="28">
        <v>2</v>
      </c>
      <c r="B4" s="28" t="s">
        <v>215</v>
      </c>
      <c r="C4" s="51" t="s">
        <v>33</v>
      </c>
      <c r="D4" s="51" t="s">
        <v>31</v>
      </c>
      <c r="E4" s="23">
        <v>331</v>
      </c>
      <c r="F4" s="23">
        <v>340</v>
      </c>
      <c r="G4" s="23">
        <f t="shared" si="0"/>
        <v>671</v>
      </c>
      <c r="H4" s="23">
        <v>33</v>
      </c>
      <c r="I4" s="23">
        <v>5</v>
      </c>
      <c r="J4" s="25">
        <f t="shared" si="1"/>
        <v>2</v>
      </c>
    </row>
    <row r="5" spans="1:19">
      <c r="A5" s="28">
        <v>3</v>
      </c>
      <c r="B5" s="28" t="s">
        <v>122</v>
      </c>
      <c r="C5" s="51" t="s">
        <v>35</v>
      </c>
      <c r="D5" s="51" t="s">
        <v>91</v>
      </c>
      <c r="E5" s="23">
        <v>329</v>
      </c>
      <c r="F5" s="23">
        <v>342</v>
      </c>
      <c r="G5" s="23">
        <f t="shared" si="0"/>
        <v>671</v>
      </c>
      <c r="H5" s="23">
        <v>26</v>
      </c>
      <c r="I5" s="23">
        <v>20</v>
      </c>
      <c r="J5" s="25">
        <f t="shared" si="1"/>
        <v>2</v>
      </c>
      <c r="K5" s="28"/>
      <c r="L5" s="51"/>
      <c r="M5" s="51"/>
      <c r="N5" s="23"/>
      <c r="O5" s="23"/>
      <c r="P5" s="23"/>
      <c r="Q5" s="23"/>
      <c r="R5" s="23"/>
    </row>
    <row r="6" spans="1:19">
      <c r="A6" s="28">
        <v>4</v>
      </c>
      <c r="B6" s="28" t="s">
        <v>240</v>
      </c>
      <c r="C6" s="51" t="s">
        <v>241</v>
      </c>
      <c r="D6" s="50" t="s">
        <v>242</v>
      </c>
      <c r="E6" s="23">
        <v>333</v>
      </c>
      <c r="F6" s="23">
        <v>338</v>
      </c>
      <c r="G6" s="23">
        <f t="shared" si="0"/>
        <v>671</v>
      </c>
      <c r="H6" s="23">
        <v>16</v>
      </c>
      <c r="I6" s="23">
        <v>12</v>
      </c>
      <c r="J6" s="25">
        <f t="shared" si="1"/>
        <v>2</v>
      </c>
    </row>
    <row r="7" spans="1:19">
      <c r="A7" s="28">
        <v>5</v>
      </c>
      <c r="B7" s="28" t="s">
        <v>188</v>
      </c>
      <c r="C7" s="51" t="s">
        <v>189</v>
      </c>
      <c r="D7" s="51" t="s">
        <v>158</v>
      </c>
      <c r="E7" s="23">
        <v>328</v>
      </c>
      <c r="F7" s="23">
        <v>338</v>
      </c>
      <c r="G7" s="23">
        <f t="shared" si="0"/>
        <v>666</v>
      </c>
      <c r="H7" s="23">
        <v>28</v>
      </c>
      <c r="I7" s="23">
        <v>10</v>
      </c>
      <c r="J7" s="25">
        <f t="shared" si="1"/>
        <v>5</v>
      </c>
    </row>
    <row r="8" spans="1:19">
      <c r="A8" s="28">
        <v>6</v>
      </c>
      <c r="B8" s="28" t="s">
        <v>128</v>
      </c>
      <c r="C8" s="49" t="s">
        <v>129</v>
      </c>
      <c r="D8" s="51" t="s">
        <v>87</v>
      </c>
      <c r="E8" s="23">
        <v>325</v>
      </c>
      <c r="F8" s="23">
        <v>341</v>
      </c>
      <c r="G8" s="23">
        <f t="shared" si="0"/>
        <v>666</v>
      </c>
      <c r="H8" s="23">
        <v>23</v>
      </c>
      <c r="I8" s="23">
        <v>8</v>
      </c>
      <c r="J8" s="25">
        <f t="shared" si="1"/>
        <v>5</v>
      </c>
      <c r="K8" s="28"/>
      <c r="L8" s="51"/>
      <c r="M8" s="51"/>
      <c r="N8" s="23"/>
      <c r="O8" s="23"/>
      <c r="P8" s="23"/>
      <c r="Q8" s="23"/>
      <c r="R8" s="23"/>
    </row>
    <row r="9" spans="1:19">
      <c r="A9" s="28">
        <v>7</v>
      </c>
      <c r="B9" s="28" t="s">
        <v>258</v>
      </c>
      <c r="C9" s="52" t="s">
        <v>259</v>
      </c>
      <c r="D9" s="50" t="s">
        <v>260</v>
      </c>
      <c r="E9" s="23">
        <v>330</v>
      </c>
      <c r="F9" s="23">
        <v>336</v>
      </c>
      <c r="G9" s="23">
        <f t="shared" si="0"/>
        <v>666</v>
      </c>
      <c r="H9" s="23">
        <v>18</v>
      </c>
      <c r="I9" s="23">
        <v>10</v>
      </c>
      <c r="J9" s="25">
        <f t="shared" si="1"/>
        <v>5</v>
      </c>
    </row>
    <row r="10" spans="1:19">
      <c r="A10" s="28">
        <v>8</v>
      </c>
      <c r="B10" s="28" t="s">
        <v>199</v>
      </c>
      <c r="C10" s="53" t="s">
        <v>200</v>
      </c>
      <c r="D10" s="50" t="s">
        <v>201</v>
      </c>
      <c r="E10" s="23">
        <v>330</v>
      </c>
      <c r="F10" s="23">
        <v>334</v>
      </c>
      <c r="G10" s="23">
        <f t="shared" si="0"/>
        <v>664</v>
      </c>
      <c r="H10" s="23">
        <v>29</v>
      </c>
      <c r="I10" s="23">
        <v>9</v>
      </c>
      <c r="J10" s="25">
        <f t="shared" si="1"/>
        <v>8</v>
      </c>
    </row>
    <row r="11" spans="1:19">
      <c r="A11" s="28">
        <v>9</v>
      </c>
      <c r="B11" s="28" t="s">
        <v>194</v>
      </c>
      <c r="C11" s="51" t="s">
        <v>195</v>
      </c>
      <c r="D11" s="51" t="s">
        <v>158</v>
      </c>
      <c r="E11" s="23">
        <v>325</v>
      </c>
      <c r="F11" s="23">
        <v>339</v>
      </c>
      <c r="G11" s="23">
        <f t="shared" si="0"/>
        <v>664</v>
      </c>
      <c r="H11" s="23">
        <v>18</v>
      </c>
      <c r="I11" s="23">
        <v>7</v>
      </c>
      <c r="J11" s="25">
        <f t="shared" si="1"/>
        <v>8</v>
      </c>
      <c r="K11" s="28"/>
      <c r="L11" s="53"/>
      <c r="M11" s="50"/>
      <c r="N11" s="23"/>
      <c r="O11" s="23"/>
      <c r="P11" s="23"/>
      <c r="Q11" s="23"/>
      <c r="R11" s="23"/>
      <c r="S11" s="25"/>
    </row>
    <row r="12" spans="1:19">
      <c r="A12" s="28">
        <v>10</v>
      </c>
      <c r="B12" s="28" t="s">
        <v>248</v>
      </c>
      <c r="C12" s="51" t="s">
        <v>249</v>
      </c>
      <c r="D12" s="50" t="s">
        <v>242</v>
      </c>
      <c r="E12" s="23">
        <v>329</v>
      </c>
      <c r="F12" s="23">
        <v>334</v>
      </c>
      <c r="G12" s="23">
        <f t="shared" si="0"/>
        <v>663</v>
      </c>
      <c r="H12" s="23">
        <f>排位赛单轮!K37+排位赛单轮!K147</f>
        <v>0</v>
      </c>
      <c r="I12" s="23">
        <f>排位赛单轮!L37+排位赛单轮!L147</f>
        <v>0</v>
      </c>
      <c r="J12" s="25">
        <f t="shared" si="1"/>
        <v>10</v>
      </c>
    </row>
    <row r="13" spans="1:19">
      <c r="A13" s="28">
        <v>11</v>
      </c>
      <c r="B13" s="28" t="s">
        <v>232</v>
      </c>
      <c r="C13" s="49" t="s">
        <v>32</v>
      </c>
      <c r="D13" s="51" t="s">
        <v>31</v>
      </c>
      <c r="E13" s="23">
        <v>325</v>
      </c>
      <c r="F13" s="23">
        <v>337</v>
      </c>
      <c r="G13" s="23">
        <f t="shared" si="0"/>
        <v>662</v>
      </c>
      <c r="H13" s="23">
        <v>30</v>
      </c>
      <c r="I13" s="23">
        <v>8</v>
      </c>
      <c r="J13" s="25">
        <f t="shared" si="1"/>
        <v>11</v>
      </c>
    </row>
    <row r="14" spans="1:19">
      <c r="A14" s="28">
        <v>12</v>
      </c>
      <c r="B14" s="28" t="s">
        <v>228</v>
      </c>
      <c r="C14" s="51" t="s">
        <v>60</v>
      </c>
      <c r="D14" s="50" t="s">
        <v>229</v>
      </c>
      <c r="E14" s="23">
        <v>331</v>
      </c>
      <c r="F14" s="23">
        <v>331</v>
      </c>
      <c r="G14" s="23">
        <f t="shared" si="0"/>
        <v>662</v>
      </c>
      <c r="H14" s="23">
        <v>24</v>
      </c>
      <c r="I14" s="23">
        <v>6</v>
      </c>
      <c r="J14" s="25">
        <f t="shared" si="1"/>
        <v>11</v>
      </c>
    </row>
    <row r="15" spans="1:19">
      <c r="A15" s="28">
        <v>13</v>
      </c>
      <c r="B15" s="28" t="s">
        <v>88</v>
      </c>
      <c r="C15" s="50" t="s">
        <v>47</v>
      </c>
      <c r="D15" s="50" t="s">
        <v>89</v>
      </c>
      <c r="E15" s="23">
        <v>330</v>
      </c>
      <c r="F15" s="23">
        <v>332</v>
      </c>
      <c r="G15" s="23">
        <f t="shared" si="0"/>
        <v>662</v>
      </c>
      <c r="H15" s="23">
        <v>16</v>
      </c>
      <c r="I15" s="23">
        <v>10</v>
      </c>
      <c r="J15" s="25">
        <f t="shared" si="1"/>
        <v>11</v>
      </c>
      <c r="K15" s="28"/>
      <c r="L15" s="49"/>
      <c r="M15" s="51"/>
      <c r="N15" s="23"/>
      <c r="O15" s="23"/>
      <c r="P15" s="23"/>
      <c r="Q15" s="23"/>
      <c r="R15" s="23"/>
      <c r="S15" s="25"/>
    </row>
    <row r="16" spans="1:19">
      <c r="A16" s="28">
        <v>14</v>
      </c>
      <c r="B16" s="28" t="s">
        <v>123</v>
      </c>
      <c r="C16" s="49" t="s">
        <v>39</v>
      </c>
      <c r="D16" s="51" t="s">
        <v>87</v>
      </c>
      <c r="E16" s="23">
        <v>333</v>
      </c>
      <c r="F16" s="23">
        <v>327</v>
      </c>
      <c r="G16" s="23">
        <f t="shared" si="0"/>
        <v>660</v>
      </c>
      <c r="H16" s="23">
        <f>排位赛单轮!K96+排位赛单轮!K206</f>
        <v>0</v>
      </c>
      <c r="I16" s="23">
        <f>排位赛单轮!L96+排位赛单轮!L206</f>
        <v>0</v>
      </c>
      <c r="J16" s="25">
        <f t="shared" si="1"/>
        <v>14</v>
      </c>
    </row>
    <row r="17" spans="1:10">
      <c r="A17" s="28">
        <v>15</v>
      </c>
      <c r="B17" s="28" t="s">
        <v>144</v>
      </c>
      <c r="C17" s="52" t="s">
        <v>145</v>
      </c>
      <c r="D17" s="52" t="s">
        <v>146</v>
      </c>
      <c r="E17" s="23">
        <v>325</v>
      </c>
      <c r="F17" s="23">
        <v>334</v>
      </c>
      <c r="G17" s="23">
        <f t="shared" si="0"/>
        <v>659</v>
      </c>
      <c r="H17" s="23">
        <f>排位赛单轮!K88+排位赛单轮!K198</f>
        <v>0</v>
      </c>
      <c r="I17" s="23">
        <f>排位赛单轮!L88+排位赛单轮!L198</f>
        <v>0</v>
      </c>
      <c r="J17" s="25">
        <f t="shared" si="1"/>
        <v>15</v>
      </c>
    </row>
    <row r="18" spans="1:10">
      <c r="A18" s="28">
        <v>16</v>
      </c>
      <c r="B18" s="48" t="s">
        <v>269</v>
      </c>
      <c r="C18" s="50" t="s">
        <v>382</v>
      </c>
      <c r="D18" s="19" t="s">
        <v>270</v>
      </c>
      <c r="E18" s="23">
        <v>333</v>
      </c>
      <c r="F18" s="23">
        <v>324</v>
      </c>
      <c r="G18" s="23">
        <f t="shared" si="0"/>
        <v>657</v>
      </c>
      <c r="H18" s="23">
        <f>排位赛单轮!K29+排位赛单轮!K139</f>
        <v>0</v>
      </c>
      <c r="I18" s="23">
        <f>排位赛单轮!L29+排位赛单轮!L139</f>
        <v>0</v>
      </c>
      <c r="J18" s="25">
        <f t="shared" si="1"/>
        <v>16</v>
      </c>
    </row>
    <row r="19" spans="1:10">
      <c r="A19" s="28">
        <v>17</v>
      </c>
      <c r="B19" s="28" t="s">
        <v>97</v>
      </c>
      <c r="C19" s="49" t="s">
        <v>40</v>
      </c>
      <c r="D19" s="51" t="s">
        <v>87</v>
      </c>
      <c r="E19" s="23">
        <v>322</v>
      </c>
      <c r="F19" s="23">
        <v>334</v>
      </c>
      <c r="G19" s="23">
        <f t="shared" si="0"/>
        <v>656</v>
      </c>
      <c r="H19" s="23">
        <f>排位赛单轮!K22+排位赛单轮!K132</f>
        <v>0</v>
      </c>
      <c r="I19" s="23">
        <f>排位赛单轮!L22+排位赛单轮!L132</f>
        <v>0</v>
      </c>
      <c r="J19" s="25">
        <f t="shared" si="1"/>
        <v>17</v>
      </c>
    </row>
    <row r="20" spans="1:10">
      <c r="A20" s="28">
        <v>18</v>
      </c>
      <c r="B20" s="28" t="s">
        <v>233</v>
      </c>
      <c r="C20" s="53" t="s">
        <v>61</v>
      </c>
      <c r="D20" s="50" t="s">
        <v>229</v>
      </c>
      <c r="E20" s="23">
        <v>326</v>
      </c>
      <c r="F20" s="23">
        <v>328</v>
      </c>
      <c r="G20" s="23">
        <f t="shared" si="0"/>
        <v>654</v>
      </c>
      <c r="H20" s="23">
        <f>排位赛单轮!K44+排位赛单轮!K154</f>
        <v>0</v>
      </c>
      <c r="I20" s="23">
        <f>排位赛单轮!L44+排位赛单轮!L154</f>
        <v>0</v>
      </c>
      <c r="J20" s="25">
        <f t="shared" si="1"/>
        <v>18</v>
      </c>
    </row>
    <row r="21" spans="1:10">
      <c r="A21" s="28">
        <v>19</v>
      </c>
      <c r="B21" s="28" t="s">
        <v>156</v>
      </c>
      <c r="C21" s="51" t="s">
        <v>157</v>
      </c>
      <c r="D21" s="51" t="s">
        <v>158</v>
      </c>
      <c r="E21" s="23">
        <v>325</v>
      </c>
      <c r="F21" s="23">
        <v>326</v>
      </c>
      <c r="G21" s="23">
        <f t="shared" si="0"/>
        <v>651</v>
      </c>
      <c r="H21" s="23">
        <f>排位赛单轮!K82+排位赛单轮!K192</f>
        <v>0</v>
      </c>
      <c r="I21" s="23">
        <f>排位赛单轮!L82+排位赛单轮!L192</f>
        <v>0</v>
      </c>
      <c r="J21" s="25">
        <f t="shared" si="1"/>
        <v>19</v>
      </c>
    </row>
    <row r="22" spans="1:10">
      <c r="A22" s="28">
        <v>20</v>
      </c>
      <c r="B22" s="28" t="s">
        <v>170</v>
      </c>
      <c r="C22" s="51" t="s">
        <v>171</v>
      </c>
      <c r="D22" s="51" t="s">
        <v>158</v>
      </c>
      <c r="E22" s="23">
        <v>322</v>
      </c>
      <c r="F22" s="23">
        <v>329</v>
      </c>
      <c r="G22" s="23">
        <f t="shared" si="0"/>
        <v>651</v>
      </c>
      <c r="H22" s="23">
        <f>排位赛单轮!K75+排位赛单轮!K185</f>
        <v>0</v>
      </c>
      <c r="I22" s="23">
        <f>排位赛单轮!L75+排位赛单轮!L185</f>
        <v>0</v>
      </c>
      <c r="J22" s="25">
        <f t="shared" si="1"/>
        <v>19</v>
      </c>
    </row>
    <row r="23" spans="1:10">
      <c r="A23" s="28">
        <v>21</v>
      </c>
      <c r="B23" s="28" t="s">
        <v>212</v>
      </c>
      <c r="C23" s="53" t="s">
        <v>34</v>
      </c>
      <c r="D23" s="50" t="s">
        <v>207</v>
      </c>
      <c r="E23" s="23">
        <v>317</v>
      </c>
      <c r="F23" s="23">
        <v>333</v>
      </c>
      <c r="G23" s="23">
        <f t="shared" si="0"/>
        <v>650</v>
      </c>
      <c r="H23" s="23">
        <f>排位赛单轮!K56+排位赛单轮!K166</f>
        <v>0</v>
      </c>
      <c r="I23" s="23">
        <f>排位赛单轮!L56+排位赛单轮!L166</f>
        <v>0</v>
      </c>
      <c r="J23" s="25">
        <f t="shared" si="1"/>
        <v>21</v>
      </c>
    </row>
    <row r="24" spans="1:10">
      <c r="A24" s="28">
        <v>22</v>
      </c>
      <c r="B24" s="28" t="s">
        <v>230</v>
      </c>
      <c r="C24" s="51" t="s">
        <v>37</v>
      </c>
      <c r="D24" s="52" t="s">
        <v>231</v>
      </c>
      <c r="E24" s="23">
        <v>325</v>
      </c>
      <c r="F24" s="23">
        <v>325</v>
      </c>
      <c r="G24" s="23">
        <f t="shared" si="0"/>
        <v>650</v>
      </c>
      <c r="H24" s="23">
        <f>排位赛单轮!K46+排位赛单轮!K156</f>
        <v>0</v>
      </c>
      <c r="I24" s="23">
        <f>排位赛单轮!L46+排位赛单轮!L156</f>
        <v>0</v>
      </c>
      <c r="J24" s="25">
        <f t="shared" si="1"/>
        <v>21</v>
      </c>
    </row>
    <row r="25" spans="1:10">
      <c r="A25" s="28">
        <v>23</v>
      </c>
      <c r="B25" s="28" t="s">
        <v>210</v>
      </c>
      <c r="C25" s="49" t="s">
        <v>211</v>
      </c>
      <c r="D25" s="51" t="s">
        <v>31</v>
      </c>
      <c r="E25" s="23">
        <v>327</v>
      </c>
      <c r="F25" s="23">
        <v>322</v>
      </c>
      <c r="G25" s="23">
        <f t="shared" si="0"/>
        <v>649</v>
      </c>
      <c r="H25" s="23">
        <f>排位赛单轮!K57+排位赛单轮!K167</f>
        <v>0</v>
      </c>
      <c r="I25" s="23">
        <f>排位赛单轮!L57+排位赛单轮!L167</f>
        <v>0</v>
      </c>
      <c r="J25" s="25">
        <f t="shared" si="1"/>
        <v>23</v>
      </c>
    </row>
    <row r="26" spans="1:10">
      <c r="A26" s="28">
        <v>24</v>
      </c>
      <c r="B26" s="28" t="s">
        <v>234</v>
      </c>
      <c r="C26" s="51" t="s">
        <v>235</v>
      </c>
      <c r="D26" s="52" t="s">
        <v>231</v>
      </c>
      <c r="E26" s="23">
        <v>325</v>
      </c>
      <c r="F26" s="23">
        <v>324</v>
      </c>
      <c r="G26" s="23">
        <f t="shared" si="0"/>
        <v>649</v>
      </c>
      <c r="H26" s="23">
        <f>排位赛单轮!K43+排位赛单轮!K153</f>
        <v>0</v>
      </c>
      <c r="I26" s="23">
        <f>排位赛单轮!L43+排位赛单轮!L153</f>
        <v>0</v>
      </c>
      <c r="J26" s="25">
        <f t="shared" si="1"/>
        <v>23</v>
      </c>
    </row>
    <row r="27" spans="1:10">
      <c r="A27" s="28">
        <v>25</v>
      </c>
      <c r="B27" s="28" t="s">
        <v>120</v>
      </c>
      <c r="C27" s="49" t="s">
        <v>41</v>
      </c>
      <c r="D27" s="51" t="s">
        <v>87</v>
      </c>
      <c r="E27" s="23">
        <v>324</v>
      </c>
      <c r="F27" s="23">
        <v>324</v>
      </c>
      <c r="G27" s="23">
        <f t="shared" si="0"/>
        <v>648</v>
      </c>
      <c r="H27" s="23">
        <f>排位赛单轮!K10+排位赛单轮!K120</f>
        <v>0</v>
      </c>
      <c r="I27" s="23">
        <f>排位赛单轮!L10+排位赛单轮!L120</f>
        <v>0</v>
      </c>
      <c r="J27" s="25">
        <f t="shared" si="1"/>
        <v>25</v>
      </c>
    </row>
    <row r="28" spans="1:10">
      <c r="A28" s="28">
        <v>26</v>
      </c>
      <c r="B28" s="28" t="s">
        <v>154</v>
      </c>
      <c r="C28" s="52" t="s">
        <v>155</v>
      </c>
      <c r="D28" s="50" t="s">
        <v>143</v>
      </c>
      <c r="E28" s="23">
        <v>315</v>
      </c>
      <c r="F28" s="23">
        <v>333</v>
      </c>
      <c r="G28" s="23">
        <f t="shared" si="0"/>
        <v>648</v>
      </c>
      <c r="H28" s="23">
        <f>排位赛单轮!K83+排位赛单轮!K193</f>
        <v>0</v>
      </c>
      <c r="I28" s="23">
        <f>排位赛单轮!L83+排位赛单轮!L193</f>
        <v>0</v>
      </c>
      <c r="J28" s="25">
        <f t="shared" si="1"/>
        <v>25</v>
      </c>
    </row>
    <row r="29" spans="1:10">
      <c r="A29" s="28">
        <v>27</v>
      </c>
      <c r="B29" s="28" t="s">
        <v>168</v>
      </c>
      <c r="C29" s="52" t="s">
        <v>169</v>
      </c>
      <c r="D29" s="50" t="s">
        <v>163</v>
      </c>
      <c r="E29" s="23">
        <v>323</v>
      </c>
      <c r="F29" s="23">
        <v>324</v>
      </c>
      <c r="G29" s="23">
        <f t="shared" si="0"/>
        <v>647</v>
      </c>
      <c r="H29" s="23">
        <f>排位赛单轮!K77+排位赛单轮!K187</f>
        <v>0</v>
      </c>
      <c r="I29" s="23">
        <f>排位赛单轮!L77+排位赛单轮!L187</f>
        <v>0</v>
      </c>
      <c r="J29" s="25">
        <f t="shared" si="1"/>
        <v>27</v>
      </c>
    </row>
    <row r="30" spans="1:10">
      <c r="A30" s="28">
        <v>28</v>
      </c>
      <c r="B30" s="28" t="s">
        <v>245</v>
      </c>
      <c r="C30" s="51" t="s">
        <v>246</v>
      </c>
      <c r="D30" s="50" t="s">
        <v>247</v>
      </c>
      <c r="E30" s="23">
        <v>325</v>
      </c>
      <c r="F30" s="23">
        <v>322</v>
      </c>
      <c r="G30" s="23">
        <f t="shared" si="0"/>
        <v>647</v>
      </c>
      <c r="H30" s="23">
        <f>排位赛单轮!K38+排位赛单轮!K148</f>
        <v>0</v>
      </c>
      <c r="I30" s="23">
        <f>排位赛单轮!L38+排位赛单轮!L148</f>
        <v>0</v>
      </c>
      <c r="J30" s="25">
        <f t="shared" si="1"/>
        <v>27</v>
      </c>
    </row>
    <row r="31" spans="1:10">
      <c r="A31" s="28">
        <v>29</v>
      </c>
      <c r="B31" s="28" t="s">
        <v>255</v>
      </c>
      <c r="C31" s="52" t="s">
        <v>256</v>
      </c>
      <c r="D31" s="52" t="s">
        <v>257</v>
      </c>
      <c r="E31" s="23">
        <v>322</v>
      </c>
      <c r="F31" s="23">
        <v>325</v>
      </c>
      <c r="G31" s="23">
        <f t="shared" si="0"/>
        <v>647</v>
      </c>
      <c r="H31" s="23">
        <f>排位赛单轮!K34+排位赛单轮!K144</f>
        <v>0</v>
      </c>
      <c r="I31" s="23">
        <f>排位赛单轮!L34+排位赛单轮!L144</f>
        <v>0</v>
      </c>
      <c r="J31" s="25">
        <f t="shared" si="1"/>
        <v>27</v>
      </c>
    </row>
    <row r="32" spans="1:10">
      <c r="A32" s="28">
        <v>30</v>
      </c>
      <c r="B32" s="28" t="s">
        <v>267</v>
      </c>
      <c r="C32" s="54" t="s">
        <v>261</v>
      </c>
      <c r="D32" s="52" t="s">
        <v>262</v>
      </c>
      <c r="E32" s="23">
        <v>317</v>
      </c>
      <c r="F32" s="23">
        <v>329</v>
      </c>
      <c r="G32" s="23">
        <f t="shared" si="0"/>
        <v>646</v>
      </c>
      <c r="H32" s="23">
        <f>排位赛单轮!K31+排位赛单轮!K141</f>
        <v>0</v>
      </c>
      <c r="I32" s="23">
        <f>排位赛单轮!L31+排位赛单轮!L141</f>
        <v>0</v>
      </c>
      <c r="J32" s="25">
        <f t="shared" si="1"/>
        <v>30</v>
      </c>
    </row>
    <row r="33" spans="1:10">
      <c r="A33" s="28">
        <v>31</v>
      </c>
      <c r="B33" s="28" t="s">
        <v>121</v>
      </c>
      <c r="C33" s="52" t="s">
        <v>38</v>
      </c>
      <c r="D33" s="50" t="s">
        <v>89</v>
      </c>
      <c r="E33" s="23">
        <v>324</v>
      </c>
      <c r="F33" s="23">
        <v>321</v>
      </c>
      <c r="G33" s="23">
        <f t="shared" si="0"/>
        <v>645</v>
      </c>
      <c r="H33" s="23">
        <f>排位赛单轮!K9+排位赛单轮!K119</f>
        <v>0</v>
      </c>
      <c r="I33" s="23">
        <f>排位赛单轮!L9+排位赛单轮!L119</f>
        <v>0</v>
      </c>
      <c r="J33" s="25">
        <f t="shared" si="1"/>
        <v>31</v>
      </c>
    </row>
    <row r="34" spans="1:10">
      <c r="A34" s="28">
        <v>32</v>
      </c>
      <c r="B34" s="28" t="s">
        <v>176</v>
      </c>
      <c r="C34" s="51" t="s">
        <v>177</v>
      </c>
      <c r="D34" s="51" t="s">
        <v>158</v>
      </c>
      <c r="E34" s="23">
        <v>320</v>
      </c>
      <c r="F34" s="23">
        <v>325</v>
      </c>
      <c r="G34" s="23">
        <f t="shared" si="0"/>
        <v>645</v>
      </c>
      <c r="H34" s="23">
        <f>排位赛单轮!K72+排位赛单轮!K182</f>
        <v>0</v>
      </c>
      <c r="I34" s="23">
        <f>排位赛单轮!L72+排位赛单轮!L182</f>
        <v>0</v>
      </c>
      <c r="J34" s="25">
        <f t="shared" si="1"/>
        <v>31</v>
      </c>
    </row>
    <row r="35" spans="1:10">
      <c r="A35" s="28">
        <v>33</v>
      </c>
      <c r="B35" s="28" t="s">
        <v>138</v>
      </c>
      <c r="C35" s="52" t="s">
        <v>139</v>
      </c>
      <c r="D35" s="50" t="s">
        <v>134</v>
      </c>
      <c r="E35" s="23">
        <v>322</v>
      </c>
      <c r="F35" s="23">
        <v>320</v>
      </c>
      <c r="G35" s="23">
        <f t="shared" ref="G35:G66" si="2">E35+F35</f>
        <v>642</v>
      </c>
      <c r="H35" s="23"/>
      <c r="I35" s="23">
        <f>排位赛单轮!L5+排位赛单轮!L115</f>
        <v>0</v>
      </c>
      <c r="J35" s="25">
        <f t="shared" ref="J35:J66" si="3">RANK(G35,$G$3:$G$106)</f>
        <v>33</v>
      </c>
    </row>
    <row r="36" spans="1:10">
      <c r="A36" s="28">
        <v>34</v>
      </c>
      <c r="B36" s="28" t="s">
        <v>108</v>
      </c>
      <c r="C36" s="49" t="s">
        <v>109</v>
      </c>
      <c r="D36" s="51" t="s">
        <v>87</v>
      </c>
      <c r="E36" s="23">
        <v>325</v>
      </c>
      <c r="F36" s="23">
        <v>314</v>
      </c>
      <c r="G36" s="23">
        <f t="shared" si="2"/>
        <v>639</v>
      </c>
      <c r="H36" s="23">
        <f>排位赛单轮!K16+排位赛单轮!K126</f>
        <v>0</v>
      </c>
      <c r="I36" s="23">
        <f>排位赛单轮!L16+排位赛单轮!L126</f>
        <v>0</v>
      </c>
      <c r="J36" s="25">
        <f t="shared" si="3"/>
        <v>34</v>
      </c>
    </row>
    <row r="37" spans="1:10">
      <c r="A37" s="28">
        <v>35</v>
      </c>
      <c r="B37" s="28" t="s">
        <v>263</v>
      </c>
      <c r="C37" s="52" t="s">
        <v>264</v>
      </c>
      <c r="D37" s="50" t="s">
        <v>247</v>
      </c>
      <c r="E37" s="23">
        <v>323</v>
      </c>
      <c r="F37" s="23">
        <v>316</v>
      </c>
      <c r="G37" s="23">
        <f t="shared" si="2"/>
        <v>639</v>
      </c>
      <c r="H37" s="23">
        <f>排位赛单轮!K30+排位赛单轮!K140</f>
        <v>0</v>
      </c>
      <c r="I37" s="23">
        <f>排位赛单轮!L30+排位赛单轮!L140</f>
        <v>0</v>
      </c>
      <c r="J37" s="25">
        <f t="shared" si="3"/>
        <v>34</v>
      </c>
    </row>
    <row r="38" spans="1:10">
      <c r="A38" s="28">
        <v>36</v>
      </c>
      <c r="B38" s="28" t="s">
        <v>166</v>
      </c>
      <c r="C38" s="49" t="s">
        <v>167</v>
      </c>
      <c r="D38" s="51" t="s">
        <v>87</v>
      </c>
      <c r="E38" s="23">
        <v>319</v>
      </c>
      <c r="F38" s="23">
        <v>319</v>
      </c>
      <c r="G38" s="23">
        <f t="shared" si="2"/>
        <v>638</v>
      </c>
      <c r="H38" s="23">
        <f>排位赛单轮!K78+排位赛单轮!K188</f>
        <v>0</v>
      </c>
      <c r="I38" s="23">
        <f>排位赛单轮!L78+排位赛单轮!L188</f>
        <v>0</v>
      </c>
      <c r="J38" s="25">
        <f t="shared" si="3"/>
        <v>36</v>
      </c>
    </row>
    <row r="39" spans="1:10">
      <c r="A39" s="28">
        <v>37</v>
      </c>
      <c r="B39" s="28" t="s">
        <v>196</v>
      </c>
      <c r="C39" s="49" t="s">
        <v>36</v>
      </c>
      <c r="D39" s="51" t="s">
        <v>87</v>
      </c>
      <c r="E39" s="23">
        <v>322</v>
      </c>
      <c r="F39" s="23">
        <v>316</v>
      </c>
      <c r="G39" s="23">
        <f t="shared" si="2"/>
        <v>638</v>
      </c>
      <c r="H39" s="23">
        <f>排位赛单轮!K61+排位赛单轮!K171</f>
        <v>0</v>
      </c>
      <c r="I39" s="23">
        <f>排位赛单轮!L61+排位赛单轮!L171</f>
        <v>0</v>
      </c>
      <c r="J39" s="25">
        <f t="shared" si="3"/>
        <v>36</v>
      </c>
    </row>
    <row r="40" spans="1:10">
      <c r="A40" s="28">
        <v>38</v>
      </c>
      <c r="B40" s="28" t="s">
        <v>223</v>
      </c>
      <c r="C40" s="52" t="s">
        <v>224</v>
      </c>
      <c r="D40" s="52" t="s">
        <v>225</v>
      </c>
      <c r="E40" s="23">
        <v>323</v>
      </c>
      <c r="F40" s="23">
        <v>314</v>
      </c>
      <c r="G40" s="23">
        <f t="shared" si="2"/>
        <v>637</v>
      </c>
      <c r="H40" s="23">
        <f>排位赛单轮!K49+排位赛单轮!K159</f>
        <v>0</v>
      </c>
      <c r="I40" s="23">
        <f>排位赛单轮!L49+排位赛单轮!L159</f>
        <v>0</v>
      </c>
      <c r="J40" s="25">
        <f t="shared" si="3"/>
        <v>38</v>
      </c>
    </row>
    <row r="41" spans="1:10">
      <c r="A41" s="28">
        <v>39</v>
      </c>
      <c r="B41" s="28" t="s">
        <v>135</v>
      </c>
      <c r="C41" s="49" t="s">
        <v>43</v>
      </c>
      <c r="D41" s="51" t="s">
        <v>87</v>
      </c>
      <c r="E41" s="23">
        <v>305</v>
      </c>
      <c r="F41" s="23">
        <v>331</v>
      </c>
      <c r="G41" s="23">
        <f t="shared" si="2"/>
        <v>636</v>
      </c>
      <c r="H41" s="23">
        <f>排位赛单轮!K7+排位赛单轮!K117</f>
        <v>0</v>
      </c>
      <c r="I41" s="23">
        <f>排位赛单轮!L7+排位赛单轮!L117</f>
        <v>0</v>
      </c>
      <c r="J41" s="25">
        <f t="shared" si="3"/>
        <v>39</v>
      </c>
    </row>
    <row r="42" spans="1:10">
      <c r="A42" s="28">
        <v>40</v>
      </c>
      <c r="B42" s="28" t="s">
        <v>104</v>
      </c>
      <c r="C42" s="50" t="s">
        <v>105</v>
      </c>
      <c r="D42" s="52" t="s">
        <v>89</v>
      </c>
      <c r="E42" s="23">
        <v>314</v>
      </c>
      <c r="F42" s="23">
        <v>320</v>
      </c>
      <c r="G42" s="23">
        <f t="shared" si="2"/>
        <v>634</v>
      </c>
      <c r="H42" s="23">
        <f>排位赛单轮!K18+排位赛单轮!K128</f>
        <v>0</v>
      </c>
      <c r="I42" s="23">
        <f>排位赛单轮!L18+排位赛单轮!L128</f>
        <v>0</v>
      </c>
      <c r="J42" s="25">
        <f t="shared" si="3"/>
        <v>40</v>
      </c>
    </row>
    <row r="43" spans="1:10">
      <c r="A43" s="28">
        <v>41</v>
      </c>
      <c r="B43" s="28" t="s">
        <v>205</v>
      </c>
      <c r="C43" s="53" t="s">
        <v>206</v>
      </c>
      <c r="D43" s="50" t="s">
        <v>207</v>
      </c>
      <c r="E43" s="23">
        <v>319</v>
      </c>
      <c r="F43" s="23">
        <v>314</v>
      </c>
      <c r="G43" s="23">
        <f t="shared" si="2"/>
        <v>633</v>
      </c>
      <c r="H43" s="23">
        <f>排位赛单轮!K76+排位赛单轮!K186</f>
        <v>0</v>
      </c>
      <c r="I43" s="23">
        <f>排位赛单轮!L76+排位赛单轮!L186</f>
        <v>0</v>
      </c>
      <c r="J43" s="25">
        <f t="shared" si="3"/>
        <v>41</v>
      </c>
    </row>
    <row r="44" spans="1:10">
      <c r="A44" s="28">
        <v>42</v>
      </c>
      <c r="B44" s="28" t="s">
        <v>141</v>
      </c>
      <c r="C44" s="52" t="s">
        <v>142</v>
      </c>
      <c r="D44" s="50" t="s">
        <v>143</v>
      </c>
      <c r="E44" s="23">
        <v>311</v>
      </c>
      <c r="F44" s="23">
        <v>319</v>
      </c>
      <c r="G44" s="23">
        <f t="shared" si="2"/>
        <v>630</v>
      </c>
      <c r="H44" s="23">
        <f>排位赛单轮!K89+排位赛单轮!K199</f>
        <v>0</v>
      </c>
      <c r="I44" s="23">
        <f>排位赛单轮!L89+排位赛单轮!L199</f>
        <v>0</v>
      </c>
      <c r="J44" s="25">
        <f t="shared" si="3"/>
        <v>42</v>
      </c>
    </row>
    <row r="45" spans="1:10">
      <c r="A45" s="28">
        <v>43</v>
      </c>
      <c r="B45" s="28" t="s">
        <v>124</v>
      </c>
      <c r="C45" s="50" t="s">
        <v>125</v>
      </c>
      <c r="D45" s="52" t="s">
        <v>89</v>
      </c>
      <c r="E45" s="23">
        <v>307</v>
      </c>
      <c r="F45" s="23">
        <v>322</v>
      </c>
      <c r="G45" s="23">
        <f t="shared" si="2"/>
        <v>629</v>
      </c>
      <c r="H45" s="23">
        <f>排位赛单轮!K95+排位赛单轮!K205</f>
        <v>0</v>
      </c>
      <c r="I45" s="23">
        <f>排位赛单轮!L95+排位赛单轮!L205</f>
        <v>0</v>
      </c>
      <c r="J45" s="25">
        <f t="shared" si="3"/>
        <v>43</v>
      </c>
    </row>
    <row r="46" spans="1:10">
      <c r="A46" s="28">
        <v>44</v>
      </c>
      <c r="B46" s="28" t="s">
        <v>110</v>
      </c>
      <c r="C46" s="52" t="s">
        <v>111</v>
      </c>
      <c r="D46" s="50" t="s">
        <v>89</v>
      </c>
      <c r="E46" s="23">
        <v>319</v>
      </c>
      <c r="F46" s="23">
        <v>309</v>
      </c>
      <c r="G46" s="23">
        <f t="shared" si="2"/>
        <v>628</v>
      </c>
      <c r="H46" s="23">
        <f>排位赛单轮!K15+排位赛单轮!K125</f>
        <v>0</v>
      </c>
      <c r="I46" s="23">
        <f>排位赛单轮!L15+排位赛单轮!L125</f>
        <v>0</v>
      </c>
      <c r="J46" s="25">
        <f t="shared" si="3"/>
        <v>44</v>
      </c>
    </row>
    <row r="47" spans="1:10">
      <c r="A47" s="28">
        <v>45</v>
      </c>
      <c r="B47" s="28" t="s">
        <v>164</v>
      </c>
      <c r="C47" s="51" t="s">
        <v>165</v>
      </c>
      <c r="D47" s="51" t="s">
        <v>158</v>
      </c>
      <c r="E47" s="23">
        <v>309</v>
      </c>
      <c r="F47" s="23">
        <v>319</v>
      </c>
      <c r="G47" s="23">
        <f t="shared" si="2"/>
        <v>628</v>
      </c>
      <c r="H47" s="23">
        <f>排位赛单轮!K79+排位赛单轮!K189</f>
        <v>0</v>
      </c>
      <c r="I47" s="23">
        <f>排位赛单轮!L79+排位赛单轮!L189</f>
        <v>0</v>
      </c>
      <c r="J47" s="25">
        <f t="shared" si="3"/>
        <v>44</v>
      </c>
    </row>
    <row r="48" spans="1:10">
      <c r="A48" s="28">
        <v>46</v>
      </c>
      <c r="B48" s="28" t="s">
        <v>151</v>
      </c>
      <c r="C48" s="52" t="s">
        <v>45</v>
      </c>
      <c r="D48" s="52" t="s">
        <v>146</v>
      </c>
      <c r="E48" s="23">
        <v>312</v>
      </c>
      <c r="F48" s="23">
        <v>313</v>
      </c>
      <c r="G48" s="23">
        <f t="shared" si="2"/>
        <v>625</v>
      </c>
      <c r="H48" s="23">
        <f>排位赛单轮!K85+排位赛单轮!K195</f>
        <v>0</v>
      </c>
      <c r="I48" s="23">
        <f>排位赛单轮!L85+排位赛单轮!L195</f>
        <v>0</v>
      </c>
      <c r="J48" s="25">
        <f t="shared" si="3"/>
        <v>46</v>
      </c>
    </row>
    <row r="49" spans="1:10">
      <c r="A49" s="28">
        <v>47</v>
      </c>
      <c r="B49" s="28" t="s">
        <v>202</v>
      </c>
      <c r="C49" s="49" t="s">
        <v>48</v>
      </c>
      <c r="D49" s="51" t="s">
        <v>87</v>
      </c>
      <c r="E49" s="23">
        <v>309</v>
      </c>
      <c r="F49" s="23">
        <v>316</v>
      </c>
      <c r="G49" s="23">
        <f t="shared" si="2"/>
        <v>625</v>
      </c>
      <c r="H49" s="23">
        <f>排位赛单轮!K6</f>
        <v>0</v>
      </c>
      <c r="I49" s="23">
        <f>排位赛单轮!L4+排位赛单轮!L114</f>
        <v>0</v>
      </c>
      <c r="J49" s="25">
        <f t="shared" si="3"/>
        <v>46</v>
      </c>
    </row>
    <row r="50" spans="1:10">
      <c r="A50" s="28">
        <v>48</v>
      </c>
      <c r="B50" s="28" t="s">
        <v>216</v>
      </c>
      <c r="C50" s="53" t="s">
        <v>217</v>
      </c>
      <c r="D50" s="50" t="s">
        <v>207</v>
      </c>
      <c r="E50" s="23">
        <v>302</v>
      </c>
      <c r="F50" s="23">
        <v>323</v>
      </c>
      <c r="G50" s="23">
        <f t="shared" si="2"/>
        <v>625</v>
      </c>
      <c r="H50" s="23">
        <f>排位赛单轮!K53+排位赛单轮!K163</f>
        <v>0</v>
      </c>
      <c r="I50" s="23">
        <f>排位赛单轮!L53+排位赛单轮!L163</f>
        <v>0</v>
      </c>
      <c r="J50" s="25">
        <f t="shared" si="3"/>
        <v>46</v>
      </c>
    </row>
    <row r="51" spans="1:10">
      <c r="A51" s="28">
        <v>49</v>
      </c>
      <c r="B51" s="28" t="s">
        <v>98</v>
      </c>
      <c r="C51" s="52" t="s">
        <v>99</v>
      </c>
      <c r="D51" s="50" t="s">
        <v>89</v>
      </c>
      <c r="E51" s="23">
        <v>311</v>
      </c>
      <c r="F51" s="23">
        <v>313</v>
      </c>
      <c r="G51" s="23">
        <f t="shared" si="2"/>
        <v>624</v>
      </c>
      <c r="H51" s="23">
        <f>排位赛单轮!K21+排位赛单轮!K131</f>
        <v>0</v>
      </c>
      <c r="I51" s="23">
        <f>排位赛单轮!L21+排位赛单轮!L131</f>
        <v>0</v>
      </c>
      <c r="J51" s="25">
        <f t="shared" si="3"/>
        <v>49</v>
      </c>
    </row>
    <row r="52" spans="1:10">
      <c r="A52" s="28">
        <v>50</v>
      </c>
      <c r="B52" s="28" t="s">
        <v>102</v>
      </c>
      <c r="C52" s="49" t="s">
        <v>103</v>
      </c>
      <c r="D52" s="51" t="s">
        <v>87</v>
      </c>
      <c r="E52" s="23">
        <v>306</v>
      </c>
      <c r="F52" s="23">
        <v>318</v>
      </c>
      <c r="G52" s="23">
        <f t="shared" si="2"/>
        <v>624</v>
      </c>
      <c r="H52" s="23">
        <f>排位赛单轮!K19+排位赛单轮!K129</f>
        <v>0</v>
      </c>
      <c r="I52" s="23">
        <f>排位赛单轮!L19+排位赛单轮!L129</f>
        <v>0</v>
      </c>
      <c r="J52" s="25">
        <f t="shared" si="3"/>
        <v>49</v>
      </c>
    </row>
    <row r="53" spans="1:10">
      <c r="A53" s="28">
        <v>51</v>
      </c>
      <c r="B53" s="28" t="s">
        <v>92</v>
      </c>
      <c r="C53" s="49" t="s">
        <v>93</v>
      </c>
      <c r="D53" s="51" t="s">
        <v>87</v>
      </c>
      <c r="E53" s="23">
        <v>327</v>
      </c>
      <c r="F53" s="23">
        <v>296</v>
      </c>
      <c r="G53" s="23">
        <f t="shared" si="2"/>
        <v>623</v>
      </c>
      <c r="H53" s="23">
        <f>排位赛单轮!K25+排位赛单轮!K135</f>
        <v>0</v>
      </c>
      <c r="I53" s="23">
        <f>排位赛单轮!L25+排位赛单轮!L135</f>
        <v>0</v>
      </c>
      <c r="J53" s="25">
        <f t="shared" si="3"/>
        <v>51</v>
      </c>
    </row>
    <row r="54" spans="1:10">
      <c r="A54" s="28">
        <v>52</v>
      </c>
      <c r="B54" s="28" t="s">
        <v>208</v>
      </c>
      <c r="C54" s="49" t="s">
        <v>209</v>
      </c>
      <c r="D54" s="51" t="s">
        <v>87</v>
      </c>
      <c r="E54" s="23">
        <v>309</v>
      </c>
      <c r="F54" s="23">
        <v>314</v>
      </c>
      <c r="G54" s="23">
        <f t="shared" si="2"/>
        <v>623</v>
      </c>
      <c r="H54" s="23">
        <f>排位赛单轮!K58+排位赛单轮!K168</f>
        <v>0</v>
      </c>
      <c r="I54" s="23">
        <f>排位赛单轮!L58+排位赛单轮!L168</f>
        <v>0</v>
      </c>
      <c r="J54" s="25">
        <f t="shared" si="3"/>
        <v>51</v>
      </c>
    </row>
    <row r="55" spans="1:10">
      <c r="A55" s="28">
        <v>53</v>
      </c>
      <c r="B55" s="28" t="s">
        <v>114</v>
      </c>
      <c r="C55" s="49" t="s">
        <v>115</v>
      </c>
      <c r="D55" s="51" t="s">
        <v>87</v>
      </c>
      <c r="E55" s="23">
        <v>313</v>
      </c>
      <c r="F55" s="23">
        <v>308</v>
      </c>
      <c r="G55" s="23">
        <f t="shared" si="2"/>
        <v>621</v>
      </c>
      <c r="H55" s="23">
        <f>排位赛单轮!K13+排位赛单轮!K123</f>
        <v>0</v>
      </c>
      <c r="I55" s="23">
        <f>排位赛单轮!L13+排位赛单轮!L123</f>
        <v>0</v>
      </c>
      <c r="J55" s="25">
        <f t="shared" si="3"/>
        <v>53</v>
      </c>
    </row>
    <row r="56" spans="1:10">
      <c r="A56" s="28">
        <v>54</v>
      </c>
      <c r="B56" s="28" t="s">
        <v>94</v>
      </c>
      <c r="C56" s="50" t="s">
        <v>42</v>
      </c>
      <c r="D56" s="52" t="s">
        <v>89</v>
      </c>
      <c r="E56" s="23">
        <v>293</v>
      </c>
      <c r="F56" s="23">
        <v>325</v>
      </c>
      <c r="G56" s="23">
        <f t="shared" si="2"/>
        <v>618</v>
      </c>
      <c r="H56" s="23">
        <f>排位赛单轮!K24+排位赛单轮!K134</f>
        <v>0</v>
      </c>
      <c r="I56" s="23">
        <f>排位赛单轮!L24+排位赛单轮!L134</f>
        <v>0</v>
      </c>
      <c r="J56" s="25">
        <f t="shared" si="3"/>
        <v>54</v>
      </c>
    </row>
    <row r="57" spans="1:10">
      <c r="A57" s="28">
        <v>55</v>
      </c>
      <c r="B57" s="28" t="s">
        <v>220</v>
      </c>
      <c r="C57" s="51" t="s">
        <v>49</v>
      </c>
      <c r="D57" s="51" t="s">
        <v>31</v>
      </c>
      <c r="E57" s="23">
        <v>308</v>
      </c>
      <c r="F57" s="23">
        <v>301</v>
      </c>
      <c r="G57" s="23">
        <f t="shared" si="2"/>
        <v>609</v>
      </c>
      <c r="H57" s="23">
        <f>排位赛单轮!K51+排位赛单轮!K161</f>
        <v>0</v>
      </c>
      <c r="I57" s="23">
        <f>排位赛单轮!L51+排位赛单轮!L161</f>
        <v>0</v>
      </c>
      <c r="J57" s="25">
        <f t="shared" si="3"/>
        <v>55</v>
      </c>
    </row>
    <row r="58" spans="1:10">
      <c r="A58" s="28">
        <v>56</v>
      </c>
      <c r="B58" s="28" t="s">
        <v>238</v>
      </c>
      <c r="C58" s="51" t="s">
        <v>239</v>
      </c>
      <c r="D58" s="50" t="s">
        <v>229</v>
      </c>
      <c r="E58" s="23">
        <v>303</v>
      </c>
      <c r="F58" s="23">
        <v>306</v>
      </c>
      <c r="G58" s="23">
        <f t="shared" si="2"/>
        <v>609</v>
      </c>
      <c r="H58" s="23">
        <f>排位赛单轮!K41+排位赛单轮!K151</f>
        <v>0</v>
      </c>
      <c r="I58" s="23">
        <f>排位赛单轮!L41+排位赛单轮!L151</f>
        <v>0</v>
      </c>
      <c r="J58" s="25">
        <f t="shared" si="3"/>
        <v>55</v>
      </c>
    </row>
    <row r="59" spans="1:10">
      <c r="A59" s="28">
        <v>57</v>
      </c>
      <c r="B59" s="28" t="s">
        <v>116</v>
      </c>
      <c r="C59" s="50" t="s">
        <v>117</v>
      </c>
      <c r="D59" s="50" t="s">
        <v>89</v>
      </c>
      <c r="E59" s="23">
        <v>304</v>
      </c>
      <c r="F59" s="23">
        <v>304</v>
      </c>
      <c r="G59" s="23">
        <f t="shared" si="2"/>
        <v>608</v>
      </c>
      <c r="H59" s="23">
        <f>排位赛单轮!K12+排位赛单轮!K122</f>
        <v>0</v>
      </c>
      <c r="I59" s="23">
        <f>排位赛单轮!L12+排位赛单轮!L122</f>
        <v>0</v>
      </c>
      <c r="J59" s="25">
        <f t="shared" si="3"/>
        <v>57</v>
      </c>
    </row>
    <row r="60" spans="1:10">
      <c r="A60" s="28">
        <v>58</v>
      </c>
      <c r="B60" s="28" t="s">
        <v>236</v>
      </c>
      <c r="C60" s="49" t="s">
        <v>237</v>
      </c>
      <c r="D60" s="51" t="s">
        <v>31</v>
      </c>
      <c r="E60" s="23">
        <v>308</v>
      </c>
      <c r="F60" s="23">
        <v>298</v>
      </c>
      <c r="G60" s="23">
        <f t="shared" si="2"/>
        <v>606</v>
      </c>
      <c r="H60" s="23">
        <f>排位赛单轮!K42+排位赛单轮!K152</f>
        <v>0</v>
      </c>
      <c r="I60" s="23">
        <f>排位赛单轮!L42+排位赛单轮!L152</f>
        <v>0</v>
      </c>
      <c r="J60" s="25">
        <f t="shared" si="3"/>
        <v>58</v>
      </c>
    </row>
    <row r="61" spans="1:10">
      <c r="A61" s="28">
        <v>59</v>
      </c>
      <c r="B61" s="28" t="s">
        <v>140</v>
      </c>
      <c r="C61" s="49" t="s">
        <v>44</v>
      </c>
      <c r="D61" s="51" t="s">
        <v>87</v>
      </c>
      <c r="E61" s="23">
        <v>310</v>
      </c>
      <c r="F61" s="23">
        <v>295</v>
      </c>
      <c r="G61" s="23">
        <f t="shared" si="2"/>
        <v>605</v>
      </c>
      <c r="H61" s="23">
        <f>排位赛单轮!K90+排位赛单轮!K200</f>
        <v>0</v>
      </c>
      <c r="I61" s="23">
        <f>排位赛单轮!L90+排位赛单轮!L200</f>
        <v>0</v>
      </c>
      <c r="J61" s="25">
        <f t="shared" si="3"/>
        <v>59</v>
      </c>
    </row>
    <row r="62" spans="1:10">
      <c r="A62" s="28">
        <v>60</v>
      </c>
      <c r="B62" s="28" t="s">
        <v>152</v>
      </c>
      <c r="C62" s="52" t="s">
        <v>153</v>
      </c>
      <c r="D62" s="51" t="s">
        <v>87</v>
      </c>
      <c r="E62" s="23">
        <v>292</v>
      </c>
      <c r="F62" s="23">
        <v>311</v>
      </c>
      <c r="G62" s="23">
        <f t="shared" si="2"/>
        <v>603</v>
      </c>
      <c r="H62" s="23">
        <f>排位赛单轮!K84+排位赛单轮!K194</f>
        <v>0</v>
      </c>
      <c r="I62" s="23">
        <f>排位赛单轮!L84+排位赛单轮!L194</f>
        <v>0</v>
      </c>
      <c r="J62" s="25">
        <f t="shared" si="3"/>
        <v>60</v>
      </c>
    </row>
    <row r="63" spans="1:10">
      <c r="A63" s="28">
        <v>61</v>
      </c>
      <c r="B63" s="28" t="s">
        <v>161</v>
      </c>
      <c r="C63" s="52" t="s">
        <v>162</v>
      </c>
      <c r="D63" s="50" t="s">
        <v>163</v>
      </c>
      <c r="E63" s="23">
        <v>292</v>
      </c>
      <c r="F63" s="23">
        <v>305</v>
      </c>
      <c r="G63" s="23">
        <f t="shared" si="2"/>
        <v>597</v>
      </c>
      <c r="H63" s="23">
        <f>排位赛单轮!K80+排位赛单轮!K190</f>
        <v>0</v>
      </c>
      <c r="I63" s="23">
        <f>排位赛单轮!L80+排位赛单轮!L190</f>
        <v>0</v>
      </c>
      <c r="J63" s="25">
        <f t="shared" si="3"/>
        <v>61</v>
      </c>
    </row>
    <row r="64" spans="1:10">
      <c r="A64" s="28">
        <v>62</v>
      </c>
      <c r="B64" s="28" t="s">
        <v>180</v>
      </c>
      <c r="C64" s="49" t="s">
        <v>46</v>
      </c>
      <c r="D64" s="51" t="s">
        <v>181</v>
      </c>
      <c r="E64" s="23">
        <v>295</v>
      </c>
      <c r="F64" s="23">
        <v>302</v>
      </c>
      <c r="G64" s="23">
        <f t="shared" si="2"/>
        <v>597</v>
      </c>
      <c r="H64" s="23">
        <f>排位赛单轮!K70+排位赛单轮!K180</f>
        <v>0</v>
      </c>
      <c r="I64" s="23">
        <f>排位赛单轮!L70+排位赛单轮!L180</f>
        <v>0</v>
      </c>
      <c r="J64" s="25">
        <f t="shared" si="3"/>
        <v>61</v>
      </c>
    </row>
    <row r="65" spans="1:10">
      <c r="A65" s="28">
        <v>63</v>
      </c>
      <c r="B65" s="28" t="s">
        <v>226</v>
      </c>
      <c r="C65" s="51" t="s">
        <v>227</v>
      </c>
      <c r="D65" s="51" t="s">
        <v>31</v>
      </c>
      <c r="E65" s="23">
        <v>298</v>
      </c>
      <c r="F65" s="23">
        <v>298</v>
      </c>
      <c r="G65" s="23">
        <f t="shared" si="2"/>
        <v>596</v>
      </c>
      <c r="H65" s="23">
        <f>排位赛单轮!K48+排位赛单轮!K158</f>
        <v>0</v>
      </c>
      <c r="I65" s="23">
        <f>排位赛单轮!L48+排位赛单轮!L158</f>
        <v>0</v>
      </c>
      <c r="J65" s="25">
        <f t="shared" si="3"/>
        <v>63</v>
      </c>
    </row>
    <row r="66" spans="1:10">
      <c r="A66" s="28">
        <v>64</v>
      </c>
      <c r="B66" s="28" t="s">
        <v>159</v>
      </c>
      <c r="C66" s="49" t="s">
        <v>160</v>
      </c>
      <c r="D66" s="51" t="s">
        <v>87</v>
      </c>
      <c r="E66" s="23">
        <v>285</v>
      </c>
      <c r="F66" s="23">
        <v>309</v>
      </c>
      <c r="G66" s="23">
        <f t="shared" si="2"/>
        <v>594</v>
      </c>
      <c r="H66" s="23">
        <f>排位赛单轮!K81+排位赛单轮!K191</f>
        <v>0</v>
      </c>
      <c r="I66" s="23">
        <f>排位赛单轮!L81+排位赛单轮!L191</f>
        <v>0</v>
      </c>
      <c r="J66" s="25">
        <f t="shared" si="3"/>
        <v>64</v>
      </c>
    </row>
    <row r="67" spans="1:10">
      <c r="A67" s="28">
        <v>65</v>
      </c>
      <c r="B67" s="28" t="s">
        <v>132</v>
      </c>
      <c r="C67" s="52" t="s">
        <v>133</v>
      </c>
      <c r="D67" s="50" t="s">
        <v>134</v>
      </c>
      <c r="E67" s="23">
        <v>294</v>
      </c>
      <c r="F67" s="23">
        <v>298</v>
      </c>
      <c r="G67" s="23">
        <f t="shared" ref="G67:G95" si="4">E67+F67</f>
        <v>592</v>
      </c>
      <c r="H67" s="23">
        <f>排位赛单轮!K91+排位赛单轮!K201</f>
        <v>0</v>
      </c>
      <c r="I67" s="23">
        <f>排位赛单轮!L91+排位赛单轮!L201</f>
        <v>0</v>
      </c>
      <c r="J67" s="25">
        <f t="shared" ref="J67:J95" si="5">RANK(G67,$G$3:$G$106)</f>
        <v>65</v>
      </c>
    </row>
    <row r="68" spans="1:10">
      <c r="A68" s="28">
        <v>66</v>
      </c>
      <c r="B68" s="28" t="s">
        <v>174</v>
      </c>
      <c r="C68" s="52" t="s">
        <v>175</v>
      </c>
      <c r="D68" s="50" t="s">
        <v>163</v>
      </c>
      <c r="E68" s="23">
        <v>304</v>
      </c>
      <c r="F68" s="23">
        <v>285</v>
      </c>
      <c r="G68" s="23">
        <f t="shared" si="4"/>
        <v>589</v>
      </c>
      <c r="H68" s="23">
        <f>排位赛单轮!K73+排位赛单轮!K183</f>
        <v>0</v>
      </c>
      <c r="I68" s="23">
        <f>排位赛单轮!L73+排位赛单轮!L183</f>
        <v>0</v>
      </c>
      <c r="J68" s="25">
        <f t="shared" si="5"/>
        <v>66</v>
      </c>
    </row>
    <row r="69" spans="1:10">
      <c r="A69" s="28">
        <v>67</v>
      </c>
      <c r="B69" s="28" t="s">
        <v>253</v>
      </c>
      <c r="C69" s="51" t="s">
        <v>254</v>
      </c>
      <c r="D69" s="50" t="s">
        <v>247</v>
      </c>
      <c r="E69" s="23">
        <v>292</v>
      </c>
      <c r="F69" s="23">
        <v>296</v>
      </c>
      <c r="G69" s="23">
        <f t="shared" si="4"/>
        <v>588</v>
      </c>
      <c r="H69" s="23">
        <f>排位赛单轮!K35+排位赛单轮!K145</f>
        <v>0</v>
      </c>
      <c r="I69" s="23">
        <f>排位赛单轮!L35+排位赛单轮!L145</f>
        <v>0</v>
      </c>
      <c r="J69" s="25">
        <f t="shared" si="5"/>
        <v>67</v>
      </c>
    </row>
    <row r="70" spans="1:10">
      <c r="A70" s="28">
        <v>68</v>
      </c>
      <c r="B70" s="28" t="s">
        <v>192</v>
      </c>
      <c r="C70" s="49" t="s">
        <v>193</v>
      </c>
      <c r="D70" s="51" t="s">
        <v>181</v>
      </c>
      <c r="E70" s="23">
        <v>290</v>
      </c>
      <c r="F70" s="23">
        <v>297</v>
      </c>
      <c r="G70" s="23">
        <f t="shared" si="4"/>
        <v>587</v>
      </c>
      <c r="H70" s="23">
        <f>排位赛单轮!K63+排位赛单轮!K173</f>
        <v>0</v>
      </c>
      <c r="I70" s="23">
        <f>排位赛单轮!L63+排位赛单轮!L173</f>
        <v>0</v>
      </c>
      <c r="J70" s="25">
        <f t="shared" si="5"/>
        <v>68</v>
      </c>
    </row>
    <row r="71" spans="1:10">
      <c r="A71" s="28">
        <v>69</v>
      </c>
      <c r="B71" s="28" t="s">
        <v>112</v>
      </c>
      <c r="C71" s="51" t="s">
        <v>113</v>
      </c>
      <c r="D71" s="51" t="s">
        <v>91</v>
      </c>
      <c r="E71" s="23">
        <v>293</v>
      </c>
      <c r="F71" s="23">
        <v>291</v>
      </c>
      <c r="G71" s="23">
        <f t="shared" si="4"/>
        <v>584</v>
      </c>
      <c r="H71" s="23">
        <f>排位赛单轮!K14+排位赛单轮!K124</f>
        <v>0</v>
      </c>
      <c r="I71" s="23">
        <f>排位赛单轮!L14+排位赛单轮!L124</f>
        <v>0</v>
      </c>
      <c r="J71" s="25">
        <f t="shared" si="5"/>
        <v>69</v>
      </c>
    </row>
    <row r="72" spans="1:10">
      <c r="A72" s="28">
        <v>70</v>
      </c>
      <c r="B72" s="28" t="s">
        <v>221</v>
      </c>
      <c r="C72" s="53" t="s">
        <v>222</v>
      </c>
      <c r="D72" s="50" t="s">
        <v>201</v>
      </c>
      <c r="E72" s="23">
        <v>280</v>
      </c>
      <c r="F72" s="23">
        <v>299</v>
      </c>
      <c r="G72" s="23">
        <f t="shared" si="4"/>
        <v>579</v>
      </c>
      <c r="H72" s="23">
        <f>排位赛单轮!K50+排位赛单轮!K160</f>
        <v>0</v>
      </c>
      <c r="I72" s="23">
        <f>排位赛单轮!L50+排位赛单轮!L160</f>
        <v>0</v>
      </c>
      <c r="J72" s="25">
        <f t="shared" si="5"/>
        <v>70</v>
      </c>
    </row>
    <row r="73" spans="1:10">
      <c r="A73" s="28">
        <v>71</v>
      </c>
      <c r="B73" s="28" t="s">
        <v>126</v>
      </c>
      <c r="C73" s="52" t="s">
        <v>127</v>
      </c>
      <c r="D73" s="51" t="s">
        <v>91</v>
      </c>
      <c r="E73" s="23">
        <v>271</v>
      </c>
      <c r="F73" s="23">
        <v>304</v>
      </c>
      <c r="G73" s="23">
        <f t="shared" si="4"/>
        <v>575</v>
      </c>
      <c r="H73" s="23">
        <f>排位赛单轮!K94+排位赛单轮!K204</f>
        <v>0</v>
      </c>
      <c r="I73" s="23">
        <f>排位赛单轮!L94+排位赛单轮!L204</f>
        <v>0</v>
      </c>
      <c r="J73" s="25">
        <f t="shared" si="5"/>
        <v>71</v>
      </c>
    </row>
    <row r="74" spans="1:10">
      <c r="A74" s="28">
        <v>72</v>
      </c>
      <c r="B74" s="28" t="s">
        <v>149</v>
      </c>
      <c r="C74" s="52" t="s">
        <v>150</v>
      </c>
      <c r="D74" s="50" t="s">
        <v>143</v>
      </c>
      <c r="E74" s="23">
        <v>276</v>
      </c>
      <c r="F74" s="23">
        <v>298</v>
      </c>
      <c r="G74" s="23">
        <f t="shared" si="4"/>
        <v>574</v>
      </c>
      <c r="H74" s="23">
        <f>排位赛单轮!K86+排位赛单轮!K196</f>
        <v>0</v>
      </c>
      <c r="I74" s="23">
        <f>排位赛单轮!L86+排位赛单轮!L196</f>
        <v>0</v>
      </c>
      <c r="J74" s="25">
        <f t="shared" si="5"/>
        <v>72</v>
      </c>
    </row>
    <row r="75" spans="1:10">
      <c r="A75" s="28">
        <v>73</v>
      </c>
      <c r="B75" s="28" t="s">
        <v>172</v>
      </c>
      <c r="C75" s="49" t="s">
        <v>173</v>
      </c>
      <c r="D75" s="51" t="s">
        <v>87</v>
      </c>
      <c r="E75" s="23">
        <v>302</v>
      </c>
      <c r="F75" s="23">
        <v>272</v>
      </c>
      <c r="G75" s="23">
        <f t="shared" si="4"/>
        <v>574</v>
      </c>
      <c r="H75" s="23">
        <f>排位赛单轮!K74+排位赛单轮!K184</f>
        <v>0</v>
      </c>
      <c r="I75" s="23">
        <f>排位赛单轮!L74+排位赛单轮!L184</f>
        <v>0</v>
      </c>
      <c r="J75" s="25">
        <f t="shared" si="5"/>
        <v>72</v>
      </c>
    </row>
    <row r="76" spans="1:10">
      <c r="A76" s="28">
        <v>74</v>
      </c>
      <c r="B76" s="28" t="s">
        <v>218</v>
      </c>
      <c r="C76" s="49" t="s">
        <v>219</v>
      </c>
      <c r="D76" s="51" t="s">
        <v>87</v>
      </c>
      <c r="E76" s="23">
        <v>283</v>
      </c>
      <c r="F76" s="23">
        <v>289</v>
      </c>
      <c r="G76" s="23">
        <f t="shared" si="4"/>
        <v>572</v>
      </c>
      <c r="H76" s="23">
        <f>排位赛单轮!K52+排位赛单轮!K162</f>
        <v>0</v>
      </c>
      <c r="I76" s="23">
        <f>排位赛单轮!L52+排位赛单轮!L162</f>
        <v>0</v>
      </c>
      <c r="J76" s="25">
        <f t="shared" si="5"/>
        <v>74</v>
      </c>
    </row>
    <row r="77" spans="1:10">
      <c r="A77" s="28">
        <v>75</v>
      </c>
      <c r="B77" s="28" t="s">
        <v>118</v>
      </c>
      <c r="C77" s="51" t="s">
        <v>119</v>
      </c>
      <c r="D77" s="51" t="s">
        <v>91</v>
      </c>
      <c r="E77" s="23">
        <v>278</v>
      </c>
      <c r="F77" s="23">
        <v>293</v>
      </c>
      <c r="G77" s="23">
        <f t="shared" si="4"/>
        <v>571</v>
      </c>
      <c r="H77" s="23">
        <f>排位赛单轮!K11+排位赛单轮!K121</f>
        <v>0</v>
      </c>
      <c r="I77" s="23">
        <f>排位赛单轮!L11+排位赛单轮!L121</f>
        <v>0</v>
      </c>
      <c r="J77" s="25">
        <f t="shared" si="5"/>
        <v>75</v>
      </c>
    </row>
    <row r="78" spans="1:10">
      <c r="A78" s="28">
        <v>76</v>
      </c>
      <c r="B78" s="28" t="s">
        <v>186</v>
      </c>
      <c r="C78" s="49" t="s">
        <v>187</v>
      </c>
      <c r="D78" s="51" t="s">
        <v>181</v>
      </c>
      <c r="E78" s="23">
        <v>273</v>
      </c>
      <c r="F78" s="23">
        <v>292</v>
      </c>
      <c r="G78" s="23">
        <f t="shared" si="4"/>
        <v>565</v>
      </c>
      <c r="H78" s="23">
        <f>排位赛单轮!K67+排位赛单轮!K177</f>
        <v>0</v>
      </c>
      <c r="I78" s="23">
        <f>排位赛单轮!L67+排位赛单轮!L177</f>
        <v>0</v>
      </c>
      <c r="J78" s="25">
        <f t="shared" si="5"/>
        <v>76</v>
      </c>
    </row>
    <row r="79" spans="1:10">
      <c r="A79" s="28">
        <v>77</v>
      </c>
      <c r="B79" s="28" t="s">
        <v>203</v>
      </c>
      <c r="C79" s="49" t="s">
        <v>204</v>
      </c>
      <c r="D79" s="51" t="s">
        <v>181</v>
      </c>
      <c r="E79" s="23">
        <v>274</v>
      </c>
      <c r="F79" s="23">
        <v>286</v>
      </c>
      <c r="G79" s="23">
        <f t="shared" si="4"/>
        <v>560</v>
      </c>
      <c r="H79" s="23">
        <f>排位赛单轮!K64+排位赛单轮!K174</f>
        <v>0</v>
      </c>
      <c r="I79" s="23">
        <f>排位赛单轮!L64+排位赛单轮!L174</f>
        <v>0</v>
      </c>
      <c r="J79" s="25">
        <f t="shared" si="5"/>
        <v>77</v>
      </c>
    </row>
    <row r="80" spans="1:10">
      <c r="A80" s="28">
        <v>78</v>
      </c>
      <c r="B80" s="28" t="s">
        <v>243</v>
      </c>
      <c r="C80" s="49" t="s">
        <v>244</v>
      </c>
      <c r="D80" s="51" t="s">
        <v>31</v>
      </c>
      <c r="E80" s="23">
        <v>282</v>
      </c>
      <c r="F80" s="23">
        <v>278</v>
      </c>
      <c r="G80" s="23">
        <f t="shared" si="4"/>
        <v>560</v>
      </c>
      <c r="H80" s="23">
        <f>排位赛单轮!K39+排位赛单轮!K149</f>
        <v>0</v>
      </c>
      <c r="I80" s="23">
        <f>排位赛单轮!L39+排位赛单轮!L149</f>
        <v>0</v>
      </c>
      <c r="J80" s="25">
        <f t="shared" si="5"/>
        <v>77</v>
      </c>
    </row>
    <row r="81" spans="1:10">
      <c r="A81" s="28">
        <v>79</v>
      </c>
      <c r="B81" s="28" t="s">
        <v>106</v>
      </c>
      <c r="C81" s="51" t="s">
        <v>107</v>
      </c>
      <c r="D81" s="51" t="s">
        <v>91</v>
      </c>
      <c r="E81" s="23">
        <v>267</v>
      </c>
      <c r="F81" s="23">
        <v>285</v>
      </c>
      <c r="G81" s="23">
        <f t="shared" si="4"/>
        <v>552</v>
      </c>
      <c r="H81" s="23">
        <f>排位赛单轮!K17+排位赛单轮!K127</f>
        <v>0</v>
      </c>
      <c r="I81" s="23">
        <f>排位赛单轮!L17+排位赛单轮!L127</f>
        <v>0</v>
      </c>
      <c r="J81" s="25">
        <f t="shared" si="5"/>
        <v>79</v>
      </c>
    </row>
    <row r="82" spans="1:10">
      <c r="A82" s="28">
        <v>80</v>
      </c>
      <c r="B82" s="28" t="s">
        <v>184</v>
      </c>
      <c r="C82" s="49" t="s">
        <v>185</v>
      </c>
      <c r="D82" s="51" t="s">
        <v>87</v>
      </c>
      <c r="E82" s="23">
        <v>300</v>
      </c>
      <c r="F82" s="23">
        <v>252</v>
      </c>
      <c r="G82" s="23">
        <f t="shared" si="4"/>
        <v>552</v>
      </c>
      <c r="H82" s="23">
        <f>排位赛单轮!K68+排位赛单轮!K178</f>
        <v>0</v>
      </c>
      <c r="I82" s="23">
        <f>排位赛单轮!L68+排位赛单轮!L178</f>
        <v>0</v>
      </c>
      <c r="J82" s="25">
        <f t="shared" si="5"/>
        <v>79</v>
      </c>
    </row>
    <row r="83" spans="1:10">
      <c r="A83" s="28">
        <v>81</v>
      </c>
      <c r="B83" s="28" t="s">
        <v>136</v>
      </c>
      <c r="C83" s="50" t="s">
        <v>137</v>
      </c>
      <c r="D83" s="50" t="s">
        <v>89</v>
      </c>
      <c r="E83" s="23">
        <v>273</v>
      </c>
      <c r="F83" s="23">
        <v>272</v>
      </c>
      <c r="G83" s="23">
        <f t="shared" si="4"/>
        <v>545</v>
      </c>
      <c r="H83" s="23">
        <f>排位赛单轮!K6+排位赛单轮!K116</f>
        <v>0</v>
      </c>
      <c r="I83" s="23">
        <f>排位赛单轮!L6+排位赛单轮!L116</f>
        <v>0</v>
      </c>
      <c r="J83" s="25">
        <f t="shared" si="5"/>
        <v>81</v>
      </c>
    </row>
    <row r="84" spans="1:10">
      <c r="A84" s="28">
        <v>82</v>
      </c>
      <c r="B84" s="28" t="s">
        <v>95</v>
      </c>
      <c r="C84" s="51" t="s">
        <v>96</v>
      </c>
      <c r="D84" s="51" t="s">
        <v>91</v>
      </c>
      <c r="E84" s="23">
        <v>241</v>
      </c>
      <c r="F84" s="23">
        <v>280</v>
      </c>
      <c r="G84" s="23">
        <f t="shared" si="4"/>
        <v>521</v>
      </c>
      <c r="H84" s="23">
        <f>排位赛单轮!K23+排位赛单轮!K133</f>
        <v>0</v>
      </c>
      <c r="I84" s="23">
        <f>排位赛单轮!L23+排位赛单轮!L133</f>
        <v>0</v>
      </c>
      <c r="J84" s="25">
        <f t="shared" si="5"/>
        <v>82</v>
      </c>
    </row>
    <row r="85" spans="1:10">
      <c r="A85" s="28">
        <v>83</v>
      </c>
      <c r="B85" s="28" t="s">
        <v>182</v>
      </c>
      <c r="C85" s="51" t="s">
        <v>183</v>
      </c>
      <c r="D85" s="51" t="s">
        <v>158</v>
      </c>
      <c r="E85" s="23">
        <v>244</v>
      </c>
      <c r="F85" s="23">
        <v>272</v>
      </c>
      <c r="G85" s="23">
        <f t="shared" si="4"/>
        <v>516</v>
      </c>
      <c r="H85" s="23">
        <f>排位赛单轮!K69+排位赛单轮!K179</f>
        <v>0</v>
      </c>
      <c r="I85" s="23">
        <f>排位赛单轮!L69+排位赛单轮!L179</f>
        <v>0</v>
      </c>
      <c r="J85" s="25">
        <f t="shared" si="5"/>
        <v>83</v>
      </c>
    </row>
    <row r="86" spans="1:10">
      <c r="A86" s="28">
        <v>84</v>
      </c>
      <c r="B86" s="28" t="s">
        <v>178</v>
      </c>
      <c r="C86" s="49" t="s">
        <v>179</v>
      </c>
      <c r="D86" s="51" t="s">
        <v>87</v>
      </c>
      <c r="E86" s="23">
        <v>267</v>
      </c>
      <c r="F86" s="23">
        <v>248</v>
      </c>
      <c r="G86" s="23">
        <f t="shared" si="4"/>
        <v>515</v>
      </c>
      <c r="H86" s="23">
        <f>排位赛单轮!K71+排位赛单轮!K181</f>
        <v>0</v>
      </c>
      <c r="I86" s="23">
        <f>排位赛单轮!L71+排位赛单轮!L181</f>
        <v>0</v>
      </c>
      <c r="J86" s="25">
        <f t="shared" si="5"/>
        <v>84</v>
      </c>
    </row>
    <row r="87" spans="1:10">
      <c r="A87" s="28">
        <v>85</v>
      </c>
      <c r="B87" s="28" t="s">
        <v>130</v>
      </c>
      <c r="C87" s="52" t="s">
        <v>131</v>
      </c>
      <c r="D87" s="52" t="s">
        <v>89</v>
      </c>
      <c r="E87" s="23">
        <v>230</v>
      </c>
      <c r="F87" s="23">
        <v>279</v>
      </c>
      <c r="G87" s="23">
        <f t="shared" si="4"/>
        <v>509</v>
      </c>
      <c r="H87" s="23">
        <f>排位赛单轮!K92+排位赛单轮!K202</f>
        <v>0</v>
      </c>
      <c r="I87" s="23">
        <f>排位赛单轮!L92+排位赛单轮!L202</f>
        <v>0</v>
      </c>
      <c r="J87" s="25">
        <f t="shared" si="5"/>
        <v>85</v>
      </c>
    </row>
    <row r="88" spans="1:10">
      <c r="A88" s="28">
        <v>86</v>
      </c>
      <c r="B88" s="28" t="s">
        <v>100</v>
      </c>
      <c r="C88" s="51" t="s">
        <v>101</v>
      </c>
      <c r="D88" s="51" t="s">
        <v>91</v>
      </c>
      <c r="E88" s="23">
        <v>244</v>
      </c>
      <c r="F88" s="23">
        <v>264</v>
      </c>
      <c r="G88" s="23">
        <f t="shared" si="4"/>
        <v>508</v>
      </c>
      <c r="H88" s="23">
        <f>排位赛单轮!K20+排位赛单轮!K130</f>
        <v>0</v>
      </c>
      <c r="I88" s="23">
        <f>排位赛单轮!L20+排位赛单轮!L130</f>
        <v>0</v>
      </c>
      <c r="J88" s="25">
        <f t="shared" si="5"/>
        <v>86</v>
      </c>
    </row>
    <row r="89" spans="1:10">
      <c r="A89" s="28">
        <v>87</v>
      </c>
      <c r="B89" s="28" t="s">
        <v>90</v>
      </c>
      <c r="C89" s="51" t="s">
        <v>381</v>
      </c>
      <c r="D89" s="51" t="s">
        <v>91</v>
      </c>
      <c r="E89" s="23">
        <v>263</v>
      </c>
      <c r="F89" s="23">
        <v>241</v>
      </c>
      <c r="G89" s="23">
        <f t="shared" si="4"/>
        <v>504</v>
      </c>
      <c r="H89" s="23">
        <f>排位赛单轮!K26+排位赛单轮!K136</f>
        <v>0</v>
      </c>
      <c r="I89" s="23">
        <f>排位赛单轮!L26+排位赛单轮!L136</f>
        <v>0</v>
      </c>
      <c r="J89" s="25">
        <f t="shared" si="5"/>
        <v>87</v>
      </c>
    </row>
    <row r="90" spans="1:10">
      <c r="A90" s="28">
        <v>88</v>
      </c>
      <c r="B90" s="28" t="s">
        <v>268</v>
      </c>
      <c r="C90" s="50" t="s">
        <v>265</v>
      </c>
      <c r="D90" s="50" t="s">
        <v>266</v>
      </c>
      <c r="E90" s="23">
        <v>253</v>
      </c>
      <c r="F90" s="23">
        <v>185</v>
      </c>
      <c r="G90" s="23">
        <f t="shared" si="4"/>
        <v>438</v>
      </c>
      <c r="H90" s="23">
        <f>排位赛单轮!K32+排位赛单轮!K142</f>
        <v>0</v>
      </c>
      <c r="I90" s="23">
        <f>排位赛单轮!L32+排位赛单轮!L142</f>
        <v>0</v>
      </c>
      <c r="J90" s="25">
        <f t="shared" si="5"/>
        <v>88</v>
      </c>
    </row>
    <row r="91" spans="1:10">
      <c r="A91" s="28">
        <v>89</v>
      </c>
      <c r="B91" s="28" t="s">
        <v>250</v>
      </c>
      <c r="C91" s="51" t="s">
        <v>251</v>
      </c>
      <c r="D91" s="50" t="s">
        <v>252</v>
      </c>
      <c r="E91" s="23">
        <v>168</v>
      </c>
      <c r="F91" s="23">
        <v>178</v>
      </c>
      <c r="G91" s="23">
        <f t="shared" si="4"/>
        <v>346</v>
      </c>
      <c r="H91" s="23">
        <f>排位赛单轮!K36+排位赛单轮!K146</f>
        <v>0</v>
      </c>
      <c r="I91" s="23">
        <f>排位赛单轮!L36+排位赛单轮!L146</f>
        <v>0</v>
      </c>
      <c r="J91" s="25">
        <f t="shared" si="5"/>
        <v>89</v>
      </c>
    </row>
    <row r="92" spans="1:10">
      <c r="A92" s="28">
        <v>90</v>
      </c>
      <c r="B92" s="28" t="s">
        <v>85</v>
      </c>
      <c r="C92" s="49" t="s">
        <v>86</v>
      </c>
      <c r="D92" s="51" t="s">
        <v>87</v>
      </c>
      <c r="E92" s="23">
        <v>0</v>
      </c>
      <c r="F92" s="23">
        <v>0</v>
      </c>
      <c r="G92" s="23">
        <f t="shared" si="4"/>
        <v>0</v>
      </c>
      <c r="H92" s="23">
        <f>排位赛单轮!K28+排位赛单轮!K138</f>
        <v>0</v>
      </c>
      <c r="I92" s="23">
        <f>排位赛单轮!L28+排位赛单轮!L138</f>
        <v>0</v>
      </c>
      <c r="J92" s="25">
        <f t="shared" si="5"/>
        <v>90</v>
      </c>
    </row>
    <row r="93" spans="1:10">
      <c r="A93" s="28">
        <v>91</v>
      </c>
      <c r="B93" s="28" t="s">
        <v>147</v>
      </c>
      <c r="C93" s="52" t="s">
        <v>148</v>
      </c>
      <c r="D93" s="51" t="s">
        <v>87</v>
      </c>
      <c r="E93" s="23">
        <v>0</v>
      </c>
      <c r="F93" s="23">
        <v>0</v>
      </c>
      <c r="G93" s="23">
        <f t="shared" si="4"/>
        <v>0</v>
      </c>
      <c r="H93" s="23">
        <f>排位赛单轮!K87+排位赛单轮!K197</f>
        <v>0</v>
      </c>
      <c r="I93" s="23">
        <f>排位赛单轮!L87+排位赛单轮!L197</f>
        <v>0</v>
      </c>
      <c r="J93" s="25">
        <f t="shared" si="5"/>
        <v>90</v>
      </c>
    </row>
    <row r="94" spans="1:10">
      <c r="A94" s="28">
        <v>92</v>
      </c>
      <c r="B94" s="28" t="s">
        <v>190</v>
      </c>
      <c r="C94" s="49" t="s">
        <v>191</v>
      </c>
      <c r="D94" s="51" t="s">
        <v>87</v>
      </c>
      <c r="E94" s="23">
        <v>0</v>
      </c>
      <c r="F94" s="23">
        <v>0</v>
      </c>
      <c r="G94" s="23">
        <f t="shared" si="4"/>
        <v>0</v>
      </c>
      <c r="H94" s="23">
        <f>排位赛单轮!K65+排位赛单轮!K175</f>
        <v>0</v>
      </c>
      <c r="I94" s="23">
        <f>排位赛单轮!L65+排位赛单轮!L175</f>
        <v>0</v>
      </c>
      <c r="J94" s="25">
        <f t="shared" si="5"/>
        <v>90</v>
      </c>
    </row>
    <row r="95" spans="1:10">
      <c r="A95" s="28">
        <v>93</v>
      </c>
      <c r="B95" s="28" t="s">
        <v>197</v>
      </c>
      <c r="C95" s="49" t="s">
        <v>198</v>
      </c>
      <c r="D95" s="51" t="s">
        <v>181</v>
      </c>
      <c r="E95" s="23">
        <v>0</v>
      </c>
      <c r="F95" s="23">
        <v>0</v>
      </c>
      <c r="G95" s="23">
        <f t="shared" si="4"/>
        <v>0</v>
      </c>
      <c r="H95" s="23">
        <f>排位赛单轮!K60+排位赛单轮!K170</f>
        <v>0</v>
      </c>
      <c r="I95" s="23">
        <f>排位赛单轮!L60+排位赛单轮!L170</f>
        <v>0</v>
      </c>
      <c r="J95" s="25">
        <f t="shared" si="5"/>
        <v>90</v>
      </c>
    </row>
    <row r="96" spans="1:10">
      <c r="C96" s="23"/>
      <c r="D96" s="23"/>
      <c r="E96" s="23"/>
      <c r="F96" s="23"/>
      <c r="G96" s="23"/>
      <c r="H96" s="23"/>
      <c r="I96" s="23"/>
      <c r="J96" s="25"/>
    </row>
    <row r="97" spans="3:10">
      <c r="C97" s="23"/>
      <c r="D97" s="23"/>
      <c r="E97" s="23"/>
      <c r="F97" s="23"/>
      <c r="G97" s="23"/>
      <c r="H97" s="23"/>
      <c r="I97" s="23"/>
      <c r="J97" s="25"/>
    </row>
    <row r="98" spans="3:10">
      <c r="C98" s="23"/>
      <c r="D98" s="23"/>
      <c r="E98" s="23"/>
      <c r="F98" s="23"/>
      <c r="G98" s="23"/>
      <c r="H98" s="23"/>
      <c r="I98" s="23"/>
      <c r="J98" s="25"/>
    </row>
    <row r="99" spans="3:10">
      <c r="C99" s="23"/>
      <c r="D99" s="23"/>
      <c r="E99" s="23"/>
      <c r="F99" s="23"/>
      <c r="G99" s="23"/>
      <c r="H99" s="23"/>
      <c r="I99" s="23"/>
      <c r="J99" s="25"/>
    </row>
    <row r="100" spans="3:10">
      <c r="C100" s="23"/>
      <c r="D100" s="23"/>
      <c r="E100" s="23"/>
      <c r="F100" s="23"/>
      <c r="G100" s="23"/>
      <c r="H100" s="23"/>
      <c r="I100" s="23"/>
      <c r="J100" s="25"/>
    </row>
    <row r="101" spans="3:10">
      <c r="C101" s="23"/>
      <c r="D101" s="23"/>
      <c r="E101" s="23"/>
      <c r="F101" s="23"/>
      <c r="G101" s="23"/>
      <c r="H101" s="23"/>
      <c r="I101" s="23"/>
      <c r="J101" s="25"/>
    </row>
    <row r="102" spans="3:10">
      <c r="C102" s="23"/>
      <c r="D102" s="23"/>
      <c r="E102" s="23"/>
      <c r="F102" s="23"/>
      <c r="G102" s="23"/>
      <c r="H102" s="23"/>
      <c r="I102" s="23"/>
      <c r="J102" s="25"/>
    </row>
    <row r="103" spans="3:10">
      <c r="C103" s="23"/>
      <c r="D103" s="23"/>
      <c r="E103" s="23"/>
      <c r="F103" s="23"/>
      <c r="G103" s="23"/>
      <c r="H103" s="23"/>
      <c r="I103" s="23"/>
      <c r="J103" s="25"/>
    </row>
    <row r="104" spans="3:10">
      <c r="C104" s="23"/>
      <c r="D104" s="23"/>
      <c r="E104" s="23"/>
      <c r="F104" s="23"/>
      <c r="G104" s="23"/>
      <c r="H104" s="23"/>
      <c r="I104" s="23"/>
      <c r="J104" s="25"/>
    </row>
    <row r="105" spans="3:10">
      <c r="C105" s="23"/>
      <c r="D105" s="23"/>
      <c r="E105" s="23"/>
      <c r="F105" s="23"/>
      <c r="G105" s="23"/>
      <c r="H105" s="23"/>
      <c r="I105" s="23"/>
      <c r="J105" s="25"/>
    </row>
    <row r="106" spans="3:10">
      <c r="C106" s="23"/>
      <c r="D106" s="23"/>
      <c r="E106" s="23"/>
      <c r="F106" s="23"/>
      <c r="G106" s="23"/>
      <c r="H106" s="23"/>
      <c r="I106" s="23"/>
      <c r="J106" s="25"/>
    </row>
    <row r="109" spans="3:10">
      <c r="C109" s="75" t="s">
        <v>56</v>
      </c>
      <c r="D109" s="75"/>
      <c r="E109" s="75"/>
      <c r="F109" s="75"/>
    </row>
    <row r="110" spans="3:10">
      <c r="C110" s="75"/>
      <c r="D110" s="75"/>
      <c r="E110" s="75"/>
      <c r="F110" s="75"/>
    </row>
    <row r="111" spans="3:10">
      <c r="C111" s="75"/>
      <c r="D111" s="75"/>
      <c r="E111" s="75"/>
      <c r="F111" s="75"/>
    </row>
    <row r="112" spans="3:10">
      <c r="C112" s="75"/>
      <c r="D112" s="75"/>
      <c r="E112" s="75"/>
      <c r="F112" s="75"/>
    </row>
    <row r="113" spans="3:6">
      <c r="C113" s="75"/>
      <c r="D113" s="75"/>
      <c r="E113" s="75"/>
      <c r="F113" s="75"/>
    </row>
    <row r="114" spans="3:6">
      <c r="C114" s="75"/>
      <c r="D114" s="75"/>
      <c r="E114" s="75"/>
      <c r="F114" s="75"/>
    </row>
    <row r="115" spans="3:6">
      <c r="C115" s="75"/>
      <c r="D115" s="75"/>
      <c r="E115" s="75"/>
      <c r="F115" s="75"/>
    </row>
  </sheetData>
  <autoFilter ref="B2:J2">
    <sortState ref="B3:J95">
      <sortCondition ref="J2"/>
    </sortState>
  </autoFilter>
  <mergeCells count="2">
    <mergeCell ref="C1:J1"/>
    <mergeCell ref="C109:F115"/>
  </mergeCells>
  <phoneticPr fontId="1" type="noConversion"/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8"/>
  <sheetViews>
    <sheetView tabSelected="1" topLeftCell="A160" zoomScale="80" zoomScaleNormal="80" zoomScalePageLayoutView="80" workbookViewId="0">
      <selection activeCell="P133" sqref="P133"/>
    </sheetView>
  </sheetViews>
  <sheetFormatPr defaultColWidth="11" defaultRowHeight="22.5"/>
  <cols>
    <col min="1" max="1" width="8.25" style="34" customWidth="1"/>
    <col min="2" max="2" width="5" style="37" hidden="1" customWidth="1"/>
    <col min="3" max="3" width="21" style="38" customWidth="1"/>
    <col min="4" max="4" width="5.875" style="32" bestFit="1" customWidth="1"/>
    <col min="5" max="5" width="3.625" style="32" customWidth="1"/>
    <col min="6" max="6" width="5.875" style="32" bestFit="1" customWidth="1"/>
    <col min="7" max="7" width="4.125" style="33" customWidth="1"/>
    <col min="8" max="9" width="3.625" style="33" customWidth="1"/>
    <col min="10" max="11" width="3.625" customWidth="1"/>
    <col min="12" max="12" width="5" customWidth="1"/>
    <col min="13" max="20" width="3.625" customWidth="1"/>
    <col min="21" max="21" width="9.125" customWidth="1"/>
    <col min="22" max="24" width="3.625" customWidth="1"/>
    <col min="28" max="28" width="10.875" customWidth="1"/>
    <col min="29" max="29" width="10.875" style="28"/>
    <col min="34" max="34" width="52" customWidth="1"/>
  </cols>
  <sheetData>
    <row r="1" spans="1:25" ht="14.1" customHeight="1">
      <c r="A1" s="129" t="s">
        <v>63</v>
      </c>
      <c r="B1" s="126">
        <v>1</v>
      </c>
      <c r="C1" s="130" t="str">
        <f>LOOKUP(B1,排位赛总计104!$A$3:$A$106,排位赛总计104!$C$3:$C$106)</f>
        <v>王晓杰</v>
      </c>
    </row>
    <row r="2" spans="1:25" ht="14.1" customHeight="1">
      <c r="A2" s="129"/>
      <c r="B2" s="126"/>
      <c r="C2" s="127"/>
      <c r="D2" s="94">
        <v>1</v>
      </c>
      <c r="E2" s="94" t="s">
        <v>62</v>
      </c>
      <c r="F2" s="134">
        <v>0</v>
      </c>
      <c r="G2" s="116" t="str">
        <f>IF(D2=F2,0,IF(D2&gt;F2,C1,C3))</f>
        <v>王晓杰</v>
      </c>
      <c r="H2" s="117"/>
      <c r="I2" s="117"/>
      <c r="J2" s="59"/>
      <c r="K2" s="59"/>
      <c r="L2" s="59"/>
      <c r="M2" s="59"/>
      <c r="N2" s="59"/>
      <c r="O2" s="59"/>
    </row>
    <row r="3" spans="1:25" ht="14.1" customHeight="1">
      <c r="A3" s="129"/>
      <c r="B3" s="126">
        <v>2</v>
      </c>
      <c r="C3" s="127">
        <v>0</v>
      </c>
      <c r="D3" s="95"/>
      <c r="E3" s="95"/>
      <c r="F3" s="135"/>
      <c r="G3" s="105">
        <v>1</v>
      </c>
      <c r="H3" s="106"/>
      <c r="I3" s="108"/>
      <c r="J3" s="90" t="str">
        <f>IF(G3=G6,0,IF(G3&gt;G6,G2,G7))</f>
        <v>王晓杰</v>
      </c>
      <c r="K3" s="91"/>
      <c r="L3" s="91"/>
      <c r="M3" s="59"/>
      <c r="N3" s="59"/>
      <c r="O3" s="59"/>
    </row>
    <row r="4" spans="1:25" ht="14.1" customHeight="1">
      <c r="A4" s="129"/>
      <c r="B4" s="126"/>
      <c r="C4" s="128"/>
      <c r="G4" s="60"/>
      <c r="H4" s="61"/>
      <c r="I4" s="62"/>
      <c r="J4" s="109"/>
      <c r="K4" s="110"/>
      <c r="L4" s="110"/>
      <c r="M4" s="59"/>
      <c r="N4" s="59"/>
      <c r="O4" s="59"/>
    </row>
    <row r="5" spans="1:25" ht="14.1" customHeight="1">
      <c r="A5" s="129"/>
      <c r="B5" s="126">
        <v>3</v>
      </c>
      <c r="C5" s="130">
        <v>0</v>
      </c>
      <c r="G5" s="60"/>
      <c r="H5" s="61"/>
      <c r="I5" s="62"/>
      <c r="J5" s="88">
        <v>142</v>
      </c>
      <c r="K5" s="89"/>
      <c r="L5" s="103"/>
      <c r="M5" s="57"/>
      <c r="N5" s="65"/>
      <c r="O5" s="65"/>
    </row>
    <row r="6" spans="1:25" ht="14.1" customHeight="1">
      <c r="A6" s="129"/>
      <c r="B6" s="126"/>
      <c r="C6" s="127"/>
      <c r="D6" s="94">
        <v>1</v>
      </c>
      <c r="E6" s="94" t="s">
        <v>62</v>
      </c>
      <c r="F6" s="134">
        <v>1</v>
      </c>
      <c r="G6" s="98">
        <v>0</v>
      </c>
      <c r="H6" s="99"/>
      <c r="I6" s="100"/>
      <c r="J6" s="90"/>
      <c r="K6" s="91"/>
      <c r="L6" s="104"/>
      <c r="M6" s="59"/>
      <c r="N6" s="59"/>
      <c r="O6" s="59"/>
    </row>
    <row r="7" spans="1:25" ht="14.1" customHeight="1">
      <c r="A7" s="129"/>
      <c r="B7" s="126">
        <v>4</v>
      </c>
      <c r="C7" s="127">
        <v>0</v>
      </c>
      <c r="D7" s="95"/>
      <c r="E7" s="95"/>
      <c r="F7" s="135"/>
      <c r="G7" s="101">
        <f>IF(D6=F6,0,IF(D6&gt;F6,C5,C7))</f>
        <v>0</v>
      </c>
      <c r="H7" s="102"/>
      <c r="I7" s="102"/>
      <c r="J7" s="57"/>
      <c r="K7" s="63"/>
      <c r="L7" s="64"/>
      <c r="M7" s="90" t="str">
        <f>IF(J5=J110,0,IF(J5&gt;J11,J3,J13))</f>
        <v>王晓杰</v>
      </c>
      <c r="N7" s="107"/>
      <c r="O7" s="107"/>
    </row>
    <row r="8" spans="1:25" ht="14.1" customHeight="1">
      <c r="A8" s="129"/>
      <c r="B8" s="126"/>
      <c r="C8" s="128"/>
      <c r="G8" s="58"/>
      <c r="H8" s="58"/>
      <c r="I8" s="58"/>
      <c r="J8" s="57"/>
      <c r="K8" s="63"/>
      <c r="L8" s="64"/>
      <c r="M8" s="109"/>
      <c r="N8" s="110"/>
      <c r="O8" s="110"/>
    </row>
    <row r="9" spans="1:25" ht="14.1" customHeight="1">
      <c r="A9" s="129"/>
      <c r="B9" s="126">
        <v>5</v>
      </c>
      <c r="C9" s="130" t="str">
        <f>排位赛总计104!C35</f>
        <v>夏涛</v>
      </c>
      <c r="G9" s="58"/>
      <c r="H9" s="58"/>
      <c r="I9" s="58"/>
      <c r="J9" s="57"/>
      <c r="K9" s="63"/>
      <c r="L9" s="64"/>
      <c r="M9" s="88">
        <v>134</v>
      </c>
      <c r="N9" s="89"/>
      <c r="O9" s="103"/>
    </row>
    <row r="10" spans="1:25" ht="14.1" customHeight="1">
      <c r="A10" s="129"/>
      <c r="B10" s="126"/>
      <c r="C10" s="127"/>
      <c r="D10" s="92">
        <v>139</v>
      </c>
      <c r="E10" s="94" t="s">
        <v>62</v>
      </c>
      <c r="F10" s="96">
        <v>108</v>
      </c>
      <c r="G10" s="101" t="str">
        <f>IF(D10=F10,0,IF(D10&gt;F10,C9,C11))</f>
        <v>夏涛</v>
      </c>
      <c r="H10" s="102"/>
      <c r="I10" s="102"/>
      <c r="J10" s="57"/>
      <c r="K10" s="63"/>
      <c r="L10" s="64"/>
      <c r="M10" s="90"/>
      <c r="N10" s="91"/>
      <c r="O10" s="104"/>
    </row>
    <row r="11" spans="1:25" ht="14.1" customHeight="1">
      <c r="A11" s="129"/>
      <c r="B11" s="126">
        <v>6</v>
      </c>
      <c r="C11" s="127" t="str">
        <f>排位赛总计104!C82</f>
        <v>王博</v>
      </c>
      <c r="D11" s="93"/>
      <c r="E11" s="95"/>
      <c r="F11" s="97"/>
      <c r="G11" s="105">
        <v>131</v>
      </c>
      <c r="H11" s="106"/>
      <c r="I11" s="108"/>
      <c r="J11" s="90">
        <v>129</v>
      </c>
      <c r="K11" s="91"/>
      <c r="L11" s="104"/>
      <c r="M11" s="66"/>
      <c r="N11" s="66"/>
      <c r="O11" s="67"/>
    </row>
    <row r="12" spans="1:25" ht="14.1" customHeight="1">
      <c r="A12" s="129"/>
      <c r="B12" s="126"/>
      <c r="C12" s="128"/>
      <c r="G12" s="60"/>
      <c r="H12" s="61"/>
      <c r="I12" s="62"/>
      <c r="J12" s="109"/>
      <c r="K12" s="110"/>
      <c r="L12" s="111"/>
      <c r="M12" s="66"/>
      <c r="N12" s="66"/>
      <c r="O12" s="67"/>
    </row>
    <row r="13" spans="1:25" ht="14.1" customHeight="1">
      <c r="A13" s="129"/>
      <c r="B13" s="126">
        <v>7</v>
      </c>
      <c r="C13" s="130" t="str">
        <f>排位赛总计104!C34</f>
        <v>梁天柱</v>
      </c>
      <c r="G13" s="60"/>
      <c r="H13" s="61"/>
      <c r="I13" s="62"/>
      <c r="J13" s="88" t="str">
        <f>IF(G11=G14,0,IF(G11&gt;G14,G10,G15))</f>
        <v>梁天柱</v>
      </c>
      <c r="K13" s="89"/>
      <c r="L13" s="89"/>
      <c r="M13" s="66"/>
      <c r="N13" s="66"/>
      <c r="O13" s="67"/>
    </row>
    <row r="14" spans="1:25" ht="14.1" customHeight="1">
      <c r="A14" s="129"/>
      <c r="B14" s="126"/>
      <c r="C14" s="127"/>
      <c r="D14" s="92">
        <v>126</v>
      </c>
      <c r="E14" s="94" t="s">
        <v>62</v>
      </c>
      <c r="F14" s="96">
        <v>123</v>
      </c>
      <c r="G14" s="98" t="s">
        <v>387</v>
      </c>
      <c r="H14" s="99"/>
      <c r="I14" s="100"/>
      <c r="J14" s="90"/>
      <c r="K14" s="91"/>
      <c r="L14" s="91"/>
      <c r="M14" s="66"/>
      <c r="N14" s="66"/>
      <c r="O14" s="67"/>
      <c r="Y14" t="s">
        <v>392</v>
      </c>
    </row>
    <row r="15" spans="1:25" ht="14.1" customHeight="1">
      <c r="A15" s="129"/>
      <c r="B15" s="126">
        <v>8</v>
      </c>
      <c r="C15" s="127" t="str">
        <f>排位赛总计104!C83</f>
        <v>蒋超英（女）</v>
      </c>
      <c r="D15" s="93"/>
      <c r="E15" s="95"/>
      <c r="F15" s="97"/>
      <c r="G15" s="101" t="str">
        <f>IF(D14=F14,0,IF(D14&gt;F14,C13,C15))</f>
        <v>梁天柱</v>
      </c>
      <c r="H15" s="102"/>
      <c r="I15" s="102"/>
      <c r="J15" s="59"/>
      <c r="K15" s="59"/>
      <c r="L15" s="59"/>
      <c r="M15" s="66"/>
      <c r="N15" s="66"/>
      <c r="O15" s="67"/>
      <c r="P15" s="112" t="str">
        <f>IF(M9=M23,0,IF(M9&gt;M23,M7,M25))</f>
        <v>王晓杰</v>
      </c>
      <c r="Q15" s="115"/>
      <c r="R15" s="115"/>
    </row>
    <row r="16" spans="1:25" ht="14.1" customHeight="1">
      <c r="A16" s="129"/>
      <c r="B16" s="126"/>
      <c r="C16" s="128"/>
      <c r="G16" s="58"/>
      <c r="H16" s="58"/>
      <c r="I16" s="58"/>
      <c r="J16" s="59"/>
      <c r="K16" s="59"/>
      <c r="L16" s="59"/>
      <c r="M16" s="66"/>
      <c r="N16" s="66"/>
      <c r="O16" s="67"/>
      <c r="P16" s="113"/>
      <c r="Q16" s="83"/>
      <c r="R16" s="83"/>
    </row>
    <row r="17" spans="1:21" ht="14.1" customHeight="1">
      <c r="A17" s="133" t="s">
        <v>64</v>
      </c>
      <c r="B17" s="126">
        <v>9</v>
      </c>
      <c r="C17" s="130" t="str">
        <f>排位赛总计104!C19</f>
        <v>陈一桑</v>
      </c>
      <c r="G17" s="58"/>
      <c r="H17" s="58"/>
      <c r="I17" s="58"/>
      <c r="J17" s="59"/>
      <c r="K17" s="59"/>
      <c r="L17" s="59"/>
      <c r="M17" s="66"/>
      <c r="N17" s="66"/>
      <c r="O17" s="67"/>
      <c r="P17" s="150" t="s">
        <v>389</v>
      </c>
      <c r="Q17" s="151"/>
      <c r="R17" s="152"/>
    </row>
    <row r="18" spans="1:21" ht="14.1" customHeight="1">
      <c r="A18" s="133"/>
      <c r="B18" s="126"/>
      <c r="C18" s="127"/>
      <c r="D18" s="94">
        <v>1</v>
      </c>
      <c r="E18" s="94" t="s">
        <v>62</v>
      </c>
      <c r="F18" s="134">
        <v>0</v>
      </c>
      <c r="G18" s="116" t="str">
        <f>IF(D18=F18,0,IF(D18&gt;F18,C17,C19))</f>
        <v>陈一桑</v>
      </c>
      <c r="H18" s="117"/>
      <c r="I18" s="117"/>
      <c r="J18" s="59"/>
      <c r="K18" s="59"/>
      <c r="L18" s="59"/>
      <c r="M18" s="66"/>
      <c r="N18" s="66"/>
      <c r="O18" s="67"/>
      <c r="P18" s="153"/>
      <c r="Q18" s="154"/>
      <c r="R18" s="155"/>
    </row>
    <row r="19" spans="1:21" ht="14.1" customHeight="1">
      <c r="A19" s="133"/>
      <c r="B19" s="126">
        <v>10</v>
      </c>
      <c r="C19" s="127">
        <f>排位赛总计104!C98</f>
        <v>0</v>
      </c>
      <c r="D19" s="95"/>
      <c r="E19" s="95"/>
      <c r="F19" s="135"/>
      <c r="G19" s="105">
        <v>137</v>
      </c>
      <c r="H19" s="106"/>
      <c r="I19" s="108"/>
      <c r="J19" s="90" t="str">
        <f>IF(G22=G19,0,IF(G19&gt;G22,G18,G23))</f>
        <v>陈一桑</v>
      </c>
      <c r="K19" s="91"/>
      <c r="L19" s="91"/>
      <c r="M19" s="66"/>
      <c r="N19" s="66"/>
      <c r="O19" s="67"/>
      <c r="P19" s="35"/>
      <c r="Q19" s="35"/>
      <c r="R19" s="31"/>
    </row>
    <row r="20" spans="1:21" ht="14.1" customHeight="1">
      <c r="A20" s="133"/>
      <c r="B20" s="126"/>
      <c r="C20" s="128"/>
      <c r="G20" s="60"/>
      <c r="H20" s="61"/>
      <c r="I20" s="62"/>
      <c r="J20" s="109"/>
      <c r="K20" s="110"/>
      <c r="L20" s="110"/>
      <c r="M20" s="66"/>
      <c r="N20" s="66"/>
      <c r="O20" s="67"/>
      <c r="P20" s="35"/>
      <c r="Q20" s="35"/>
      <c r="R20" s="31"/>
    </row>
    <row r="21" spans="1:21" ht="14.1" customHeight="1">
      <c r="A21" s="133"/>
      <c r="B21" s="126">
        <v>11</v>
      </c>
      <c r="C21" s="130" t="str">
        <f>排位赛总计104!C67</f>
        <v>张莹（女）</v>
      </c>
      <c r="G21" s="60"/>
      <c r="H21" s="61"/>
      <c r="I21" s="62"/>
      <c r="J21" s="88">
        <v>137</v>
      </c>
      <c r="K21" s="89"/>
      <c r="L21" s="103"/>
      <c r="M21" s="66"/>
      <c r="N21" s="66"/>
      <c r="O21" s="67"/>
      <c r="P21" s="35"/>
      <c r="Q21" s="35"/>
      <c r="R21" s="31"/>
    </row>
    <row r="22" spans="1:21" ht="14.1" customHeight="1">
      <c r="A22" s="133"/>
      <c r="B22" s="126"/>
      <c r="C22" s="127"/>
      <c r="D22" s="94">
        <v>125</v>
      </c>
      <c r="E22" s="94" t="s">
        <v>62</v>
      </c>
      <c r="F22" s="134">
        <v>130</v>
      </c>
      <c r="G22" s="98">
        <v>130</v>
      </c>
      <c r="H22" s="99"/>
      <c r="I22" s="100"/>
      <c r="J22" s="90"/>
      <c r="K22" s="91"/>
      <c r="L22" s="104"/>
      <c r="M22" s="66"/>
      <c r="N22" s="66"/>
      <c r="O22" s="67"/>
      <c r="P22" s="35"/>
      <c r="Q22" s="35"/>
      <c r="R22" s="31"/>
    </row>
    <row r="23" spans="1:21" ht="14.1" customHeight="1">
      <c r="A23" s="133"/>
      <c r="B23" s="126">
        <v>12</v>
      </c>
      <c r="C23" s="127" t="str">
        <f>排位赛总计104!C50</f>
        <v>李想</v>
      </c>
      <c r="D23" s="95"/>
      <c r="E23" s="95"/>
      <c r="F23" s="135"/>
      <c r="G23" s="105" t="str">
        <f>IF(D22=F22,0,IF(D22&gt;F22,C21,C23))</f>
        <v>李想</v>
      </c>
      <c r="H23" s="106"/>
      <c r="I23" s="106"/>
      <c r="J23" s="57"/>
      <c r="K23" s="63"/>
      <c r="L23" s="64"/>
      <c r="M23" s="90">
        <v>133</v>
      </c>
      <c r="N23" s="91"/>
      <c r="O23" s="104"/>
      <c r="P23" s="35"/>
      <c r="Q23" s="35"/>
      <c r="R23" s="31"/>
    </row>
    <row r="24" spans="1:21" ht="14.1" customHeight="1">
      <c r="A24" s="133"/>
      <c r="B24" s="126"/>
      <c r="C24" s="128"/>
      <c r="G24" s="58"/>
      <c r="H24" s="58"/>
      <c r="I24" s="58"/>
      <c r="J24" s="57"/>
      <c r="K24" s="63"/>
      <c r="L24" s="64"/>
      <c r="M24" s="109"/>
      <c r="N24" s="110"/>
      <c r="O24" s="111"/>
      <c r="P24" s="35"/>
      <c r="Q24" s="35"/>
      <c r="R24" s="31"/>
    </row>
    <row r="25" spans="1:21" ht="14.1" customHeight="1">
      <c r="A25" s="133"/>
      <c r="B25" s="126">
        <v>13</v>
      </c>
      <c r="C25" s="130" t="str">
        <f>排位赛总计104!C51</f>
        <v>骆哲</v>
      </c>
      <c r="G25" s="58"/>
      <c r="H25" s="58"/>
      <c r="I25" s="58"/>
      <c r="J25" s="57"/>
      <c r="K25" s="63"/>
      <c r="L25" s="64"/>
      <c r="M25" s="88" t="str">
        <f>IF(J21=J27,0,IF(J21&gt;J27,J19,J29))</f>
        <v>陈一桑</v>
      </c>
      <c r="N25" s="89"/>
      <c r="O25" s="89"/>
      <c r="P25" s="35"/>
      <c r="Q25" s="35"/>
      <c r="R25" s="31"/>
    </row>
    <row r="26" spans="1:21" ht="14.1" customHeight="1">
      <c r="A26" s="133"/>
      <c r="B26" s="126"/>
      <c r="C26" s="127"/>
      <c r="D26" s="92">
        <v>133</v>
      </c>
      <c r="E26" s="94" t="s">
        <v>62</v>
      </c>
      <c r="F26" s="96">
        <v>122</v>
      </c>
      <c r="G26" s="101" t="str">
        <f>IF(D26=F26,0,IF(D26&gt;F26,C25,C27))</f>
        <v>骆哲</v>
      </c>
      <c r="H26" s="102"/>
      <c r="I26" s="102"/>
      <c r="J26" s="57"/>
      <c r="K26" s="63"/>
      <c r="L26" s="64"/>
      <c r="M26" s="90"/>
      <c r="N26" s="107"/>
      <c r="O26" s="107"/>
      <c r="P26" s="35"/>
      <c r="Q26" s="35"/>
      <c r="R26" s="31"/>
    </row>
    <row r="27" spans="1:21" ht="14.1" customHeight="1">
      <c r="A27" s="133"/>
      <c r="B27" s="126">
        <v>14</v>
      </c>
      <c r="C27" s="127" t="str">
        <f>排位赛总计104!C66</f>
        <v>岳挺宇</v>
      </c>
      <c r="D27" s="93"/>
      <c r="E27" s="95"/>
      <c r="F27" s="97"/>
      <c r="G27" s="105">
        <v>136</v>
      </c>
      <c r="H27" s="106"/>
      <c r="I27" s="108"/>
      <c r="J27" s="90">
        <v>128</v>
      </c>
      <c r="K27" s="91"/>
      <c r="L27" s="104"/>
      <c r="M27" s="59"/>
      <c r="N27" s="59"/>
      <c r="O27" s="59"/>
      <c r="P27" s="35"/>
      <c r="Q27" s="35"/>
      <c r="R27" s="31"/>
    </row>
    <row r="28" spans="1:21" ht="14.1" customHeight="1">
      <c r="A28" s="133"/>
      <c r="B28" s="126"/>
      <c r="C28" s="128"/>
      <c r="G28" s="60"/>
      <c r="H28" s="61"/>
      <c r="I28" s="62"/>
      <c r="J28" s="109"/>
      <c r="K28" s="110"/>
      <c r="L28" s="111"/>
      <c r="M28" s="59"/>
      <c r="N28" s="59"/>
      <c r="O28" s="59"/>
      <c r="P28" s="35"/>
      <c r="Q28" s="35"/>
      <c r="R28" s="31"/>
    </row>
    <row r="29" spans="1:21" ht="14.1" customHeight="1">
      <c r="A29" s="133"/>
      <c r="B29" s="126">
        <v>15</v>
      </c>
      <c r="C29" s="130">
        <f>排位赛总计104!C99</f>
        <v>0</v>
      </c>
      <c r="G29" s="60"/>
      <c r="H29" s="61"/>
      <c r="I29" s="62"/>
      <c r="J29" s="88" t="str">
        <f>IF(G27=G30,0,IF(G27&gt;G30,G26,G31))</f>
        <v>骆哲</v>
      </c>
      <c r="K29" s="89"/>
      <c r="L29" s="89"/>
      <c r="M29" s="59"/>
      <c r="N29" s="59"/>
      <c r="O29" s="59"/>
      <c r="P29" s="35"/>
      <c r="Q29" s="35"/>
      <c r="R29" s="31"/>
    </row>
    <row r="30" spans="1:21" ht="14.1" customHeight="1">
      <c r="A30" s="133"/>
      <c r="B30" s="126"/>
      <c r="C30" s="127"/>
      <c r="D30" s="136">
        <v>0</v>
      </c>
      <c r="E30" s="138" t="s">
        <v>62</v>
      </c>
      <c r="F30" s="140">
        <v>1</v>
      </c>
      <c r="G30" s="98">
        <v>133</v>
      </c>
      <c r="H30" s="99"/>
      <c r="I30" s="100"/>
      <c r="J30" s="90"/>
      <c r="K30" s="91"/>
      <c r="L30" s="91"/>
      <c r="M30" s="59"/>
      <c r="N30" s="59"/>
      <c r="O30" s="59"/>
      <c r="P30" s="35"/>
      <c r="Q30" s="35"/>
      <c r="R30" s="31"/>
    </row>
    <row r="31" spans="1:21" ht="14.1" customHeight="1">
      <c r="A31" s="133"/>
      <c r="B31" s="126">
        <v>16</v>
      </c>
      <c r="C31" s="127" t="str">
        <f>排位赛总计104!C18</f>
        <v>郭冀</v>
      </c>
      <c r="D31" s="137"/>
      <c r="E31" s="139"/>
      <c r="F31" s="141"/>
      <c r="G31" s="101" t="str">
        <f>IF(D30=F30,0,IF(D30&gt;F30,C29,C31))</f>
        <v>郭冀</v>
      </c>
      <c r="H31" s="102"/>
      <c r="I31" s="102"/>
      <c r="J31" s="57"/>
      <c r="K31" s="57"/>
      <c r="L31" s="57"/>
      <c r="M31" s="59"/>
      <c r="N31" s="59"/>
      <c r="O31" s="59"/>
      <c r="P31" s="35"/>
      <c r="Q31" s="35"/>
      <c r="R31" s="31"/>
      <c r="S31" s="112" t="str">
        <f>IF(P17=P47,0,IF(P17&gt;P47,P15,P49))</f>
        <v>王晓杰</v>
      </c>
      <c r="T31" s="115"/>
      <c r="U31" s="115"/>
    </row>
    <row r="32" spans="1:21" ht="14.1" customHeight="1">
      <c r="A32" s="133"/>
      <c r="B32" s="126"/>
      <c r="C32" s="128"/>
      <c r="G32" s="58"/>
      <c r="H32" s="58"/>
      <c r="I32" s="58"/>
      <c r="J32" s="59"/>
      <c r="K32" s="59"/>
      <c r="L32" s="59"/>
      <c r="M32" s="59"/>
      <c r="N32" s="59"/>
      <c r="O32" s="59"/>
      <c r="P32" s="35"/>
      <c r="Q32" s="35"/>
      <c r="R32" s="31"/>
      <c r="S32" s="113"/>
      <c r="T32" s="83"/>
      <c r="U32" s="83"/>
    </row>
    <row r="33" spans="1:21" ht="14.1" customHeight="1">
      <c r="A33" s="129" t="s">
        <v>65</v>
      </c>
      <c r="B33" s="126">
        <v>17</v>
      </c>
      <c r="C33" s="130" t="str">
        <f>排位赛总计104!C11</f>
        <v>叶静成</v>
      </c>
      <c r="G33" s="58"/>
      <c r="H33" s="58"/>
      <c r="I33" s="58"/>
      <c r="J33" s="59"/>
      <c r="K33" s="59"/>
      <c r="L33" s="59"/>
      <c r="M33" s="59"/>
      <c r="N33" s="59"/>
      <c r="O33" s="59"/>
      <c r="P33" s="35"/>
      <c r="Q33" s="35"/>
      <c r="R33" s="31"/>
      <c r="S33" s="114">
        <v>136</v>
      </c>
      <c r="T33" s="79"/>
      <c r="U33" s="80"/>
    </row>
    <row r="34" spans="1:21" ht="14.1" customHeight="1">
      <c r="A34" s="129"/>
      <c r="B34" s="126"/>
      <c r="C34" s="127"/>
      <c r="D34" s="94">
        <v>1</v>
      </c>
      <c r="E34" s="94" t="s">
        <v>62</v>
      </c>
      <c r="F34" s="134">
        <v>0</v>
      </c>
      <c r="G34" s="116" t="str">
        <f>IF(D34=F34,0,IF(D34&gt;F34,C33,C35))</f>
        <v>叶静成</v>
      </c>
      <c r="H34" s="117"/>
      <c r="I34" s="117"/>
      <c r="J34" s="59"/>
      <c r="K34" s="59"/>
      <c r="L34" s="59"/>
      <c r="M34" s="59"/>
      <c r="N34" s="59"/>
      <c r="O34" s="59"/>
      <c r="P34" s="35"/>
      <c r="Q34" s="35"/>
      <c r="R34" s="31"/>
      <c r="S34" s="112"/>
      <c r="T34" s="81"/>
      <c r="U34" s="82"/>
    </row>
    <row r="35" spans="1:21" ht="14.1" customHeight="1">
      <c r="A35" s="129"/>
      <c r="B35" s="126">
        <v>18</v>
      </c>
      <c r="C35" s="127">
        <f>排位赛总计104!C106</f>
        <v>0</v>
      </c>
      <c r="D35" s="95"/>
      <c r="E35" s="95"/>
      <c r="F35" s="135"/>
      <c r="G35" s="105">
        <v>132</v>
      </c>
      <c r="H35" s="106"/>
      <c r="I35" s="108"/>
      <c r="J35" s="90" t="str">
        <f>IF(G35=G38,0,IF(G35&gt;G38,G34,G39))</f>
        <v>关剑</v>
      </c>
      <c r="K35" s="91"/>
      <c r="L35" s="91"/>
      <c r="M35" s="59"/>
      <c r="N35" s="59"/>
      <c r="O35" s="59"/>
      <c r="P35" s="35"/>
      <c r="Q35" s="35"/>
      <c r="R35" s="31"/>
      <c r="S35" s="35"/>
      <c r="T35" s="35"/>
      <c r="U35" s="31"/>
    </row>
    <row r="36" spans="1:21" ht="14.1" customHeight="1">
      <c r="A36" s="129"/>
      <c r="B36" s="126"/>
      <c r="C36" s="128"/>
      <c r="G36" s="60"/>
      <c r="H36" s="61"/>
      <c r="I36" s="62"/>
      <c r="J36" s="109"/>
      <c r="K36" s="110"/>
      <c r="L36" s="110"/>
      <c r="M36" s="59"/>
      <c r="N36" s="59"/>
      <c r="O36" s="59"/>
      <c r="P36" s="35"/>
      <c r="Q36" s="35"/>
      <c r="R36" s="31"/>
      <c r="S36" s="35"/>
      <c r="T36" s="35"/>
      <c r="U36" s="31"/>
    </row>
    <row r="37" spans="1:21" ht="14.1" customHeight="1">
      <c r="A37" s="129"/>
      <c r="B37" s="126">
        <v>19</v>
      </c>
      <c r="C37" s="130" t="str">
        <f>排位赛总计104!C59</f>
        <v>关剑</v>
      </c>
      <c r="G37" s="60"/>
      <c r="H37" s="61"/>
      <c r="I37" s="62"/>
      <c r="J37" s="88">
        <v>135</v>
      </c>
      <c r="K37" s="89"/>
      <c r="L37" s="103"/>
      <c r="M37" s="57"/>
      <c r="N37" s="65"/>
      <c r="O37" s="65"/>
      <c r="P37" s="35"/>
      <c r="Q37" s="35"/>
      <c r="R37" s="31"/>
      <c r="S37" s="35"/>
      <c r="T37" s="35"/>
      <c r="U37" s="31"/>
    </row>
    <row r="38" spans="1:21" ht="14.1" customHeight="1">
      <c r="A38" s="129"/>
      <c r="B38" s="126"/>
      <c r="C38" s="127"/>
      <c r="D38" s="94">
        <v>135</v>
      </c>
      <c r="E38" s="94" t="s">
        <v>62</v>
      </c>
      <c r="F38" s="134">
        <v>130</v>
      </c>
      <c r="G38" s="98">
        <v>135</v>
      </c>
      <c r="H38" s="99"/>
      <c r="I38" s="100"/>
      <c r="J38" s="90"/>
      <c r="K38" s="91"/>
      <c r="L38" s="104"/>
      <c r="M38" s="59"/>
      <c r="N38" s="59"/>
      <c r="O38" s="59"/>
      <c r="P38" s="35"/>
      <c r="Q38" s="35"/>
      <c r="R38" s="31"/>
      <c r="S38" s="35"/>
      <c r="T38" s="35"/>
      <c r="U38" s="31"/>
    </row>
    <row r="39" spans="1:21" ht="14.1" customHeight="1">
      <c r="A39" s="129"/>
      <c r="B39" s="126">
        <v>20</v>
      </c>
      <c r="C39" s="127" t="str">
        <f>排位赛总计104!C58</f>
        <v>胡俊峰</v>
      </c>
      <c r="D39" s="95"/>
      <c r="E39" s="95"/>
      <c r="F39" s="135"/>
      <c r="G39" s="101" t="str">
        <f>IF(D38=F38,0,IF(D38&gt;F38,C37,C39))</f>
        <v>关剑</v>
      </c>
      <c r="H39" s="102"/>
      <c r="I39" s="102"/>
      <c r="J39" s="57"/>
      <c r="K39" s="63"/>
      <c r="L39" s="64"/>
      <c r="M39" s="90" t="str">
        <f>IF(J37=J43,0,IF(J37&gt;J43,J35,J45))</f>
        <v>郭军煌</v>
      </c>
      <c r="N39" s="107"/>
      <c r="O39" s="107"/>
      <c r="P39" s="35"/>
      <c r="Q39" s="35"/>
      <c r="R39" s="31"/>
      <c r="S39" s="35"/>
      <c r="T39" s="35"/>
      <c r="U39" s="31"/>
    </row>
    <row r="40" spans="1:21" ht="14.1" customHeight="1">
      <c r="A40" s="129"/>
      <c r="B40" s="126"/>
      <c r="C40" s="128"/>
      <c r="G40" s="58"/>
      <c r="H40" s="58"/>
      <c r="I40" s="58"/>
      <c r="J40" s="57"/>
      <c r="K40" s="63"/>
      <c r="L40" s="64"/>
      <c r="M40" s="109"/>
      <c r="N40" s="110"/>
      <c r="O40" s="110"/>
      <c r="P40" s="35"/>
      <c r="Q40" s="35"/>
      <c r="R40" s="31"/>
      <c r="S40" s="35"/>
      <c r="T40" s="35"/>
      <c r="U40" s="31"/>
    </row>
    <row r="41" spans="1:21" ht="14.1" customHeight="1">
      <c r="A41" s="129"/>
      <c r="B41" s="126">
        <v>21</v>
      </c>
      <c r="C41" s="130" t="str">
        <f>排位赛总计104!C43</f>
        <v>林晟</v>
      </c>
      <c r="G41" s="58"/>
      <c r="H41" s="58"/>
      <c r="I41" s="58"/>
      <c r="J41" s="57"/>
      <c r="K41" s="63"/>
      <c r="L41" s="64"/>
      <c r="M41" s="88">
        <v>134</v>
      </c>
      <c r="N41" s="89"/>
      <c r="O41" s="103"/>
      <c r="P41" s="35"/>
      <c r="Q41" s="35"/>
      <c r="R41" s="31"/>
      <c r="S41" s="35"/>
      <c r="T41" s="35"/>
      <c r="U41" s="31"/>
    </row>
    <row r="42" spans="1:21" ht="14.1" customHeight="1">
      <c r="A42" s="129"/>
      <c r="B42" s="126"/>
      <c r="C42" s="127"/>
      <c r="D42" s="92">
        <v>132</v>
      </c>
      <c r="E42" s="94" t="s">
        <v>62</v>
      </c>
      <c r="F42" s="96">
        <v>134</v>
      </c>
      <c r="G42" s="101" t="str">
        <f>IF(D42=F42,0,IF(D42&gt;F42,C41,C43))</f>
        <v>王梓懋</v>
      </c>
      <c r="H42" s="102"/>
      <c r="I42" s="102"/>
      <c r="J42" s="57"/>
      <c r="K42" s="63"/>
      <c r="L42" s="64"/>
      <c r="M42" s="90"/>
      <c r="N42" s="91"/>
      <c r="O42" s="104"/>
      <c r="P42" s="35"/>
      <c r="Q42" s="35"/>
      <c r="R42" s="31"/>
      <c r="S42" s="35"/>
      <c r="T42" s="35"/>
      <c r="U42" s="31"/>
    </row>
    <row r="43" spans="1:21" ht="14.1" customHeight="1">
      <c r="A43" s="129"/>
      <c r="B43" s="126">
        <v>22</v>
      </c>
      <c r="C43" s="127" t="str">
        <f>排位赛总计104!C74</f>
        <v>王梓懋</v>
      </c>
      <c r="D43" s="93"/>
      <c r="E43" s="95"/>
      <c r="F43" s="97"/>
      <c r="G43" s="105">
        <v>107</v>
      </c>
      <c r="H43" s="106"/>
      <c r="I43" s="108"/>
      <c r="J43" s="90">
        <v>136</v>
      </c>
      <c r="K43" s="91"/>
      <c r="L43" s="104"/>
      <c r="M43" s="66"/>
      <c r="N43" s="66"/>
      <c r="O43" s="67"/>
      <c r="P43" s="35"/>
      <c r="Q43" s="35"/>
      <c r="R43" s="31"/>
      <c r="S43" s="35"/>
      <c r="T43" s="35"/>
      <c r="U43" s="31"/>
    </row>
    <row r="44" spans="1:21" ht="14.1" customHeight="1">
      <c r="A44" s="129"/>
      <c r="B44" s="126"/>
      <c r="C44" s="128"/>
      <c r="G44" s="60"/>
      <c r="H44" s="61"/>
      <c r="I44" s="62"/>
      <c r="J44" s="109"/>
      <c r="K44" s="110"/>
      <c r="L44" s="111"/>
      <c r="M44" s="66"/>
      <c r="N44" s="66"/>
      <c r="O44" s="67"/>
      <c r="P44" s="35"/>
      <c r="Q44" s="35"/>
      <c r="R44" s="31"/>
      <c r="S44" s="35"/>
      <c r="T44" s="35"/>
      <c r="U44" s="31"/>
    </row>
    <row r="45" spans="1:21" ht="14.1" customHeight="1">
      <c r="A45" s="129"/>
      <c r="B45" s="126">
        <v>23</v>
      </c>
      <c r="C45" s="130" t="str">
        <f>排位赛总计104!C91</f>
        <v>仇小波</v>
      </c>
      <c r="G45" s="60"/>
      <c r="H45" s="61"/>
      <c r="I45" s="62"/>
      <c r="J45" s="88" t="str">
        <f>IF(G43=G46,0,IF(G43&gt;G46,G42,G47))</f>
        <v>郭军煌</v>
      </c>
      <c r="K45" s="89"/>
      <c r="L45" s="89"/>
      <c r="M45" s="66"/>
      <c r="N45" s="66"/>
      <c r="O45" s="67"/>
      <c r="P45" s="35"/>
      <c r="Q45" s="35"/>
      <c r="R45" s="31"/>
      <c r="S45" s="35"/>
      <c r="T45" s="35"/>
      <c r="U45" s="31"/>
    </row>
    <row r="46" spans="1:21" ht="14.1" customHeight="1">
      <c r="A46" s="129"/>
      <c r="B46" s="126"/>
      <c r="C46" s="127"/>
      <c r="D46" s="144">
        <v>0</v>
      </c>
      <c r="E46" s="94" t="s">
        <v>62</v>
      </c>
      <c r="F46" s="146">
        <v>138</v>
      </c>
      <c r="G46" s="98">
        <v>138</v>
      </c>
      <c r="H46" s="99"/>
      <c r="I46" s="100"/>
      <c r="J46" s="90"/>
      <c r="K46" s="91"/>
      <c r="L46" s="91"/>
      <c r="M46" s="66"/>
      <c r="N46" s="66"/>
      <c r="O46" s="67"/>
      <c r="P46" s="35"/>
      <c r="Q46" s="35"/>
      <c r="R46" s="31"/>
      <c r="S46" s="35"/>
      <c r="T46" s="35"/>
      <c r="U46" s="31"/>
    </row>
    <row r="47" spans="1:21" ht="14.1" customHeight="1">
      <c r="A47" s="129"/>
      <c r="B47" s="126">
        <v>24</v>
      </c>
      <c r="C47" s="127" t="str">
        <f>排位赛总计104!C26</f>
        <v>郭军煌</v>
      </c>
      <c r="D47" s="145"/>
      <c r="E47" s="95"/>
      <c r="F47" s="147"/>
      <c r="G47" s="101" t="str">
        <f>IF(D46=F46,0,IF(D46&gt;F46,C45,C47))</f>
        <v>郭军煌</v>
      </c>
      <c r="H47" s="102"/>
      <c r="I47" s="102"/>
      <c r="J47" s="59"/>
      <c r="K47" s="59"/>
      <c r="L47" s="59"/>
      <c r="M47" s="66"/>
      <c r="N47" s="66"/>
      <c r="O47" s="67"/>
      <c r="P47" s="112">
        <v>136</v>
      </c>
      <c r="Q47" s="81"/>
      <c r="R47" s="82"/>
      <c r="S47" s="35"/>
      <c r="T47" s="35"/>
      <c r="U47" s="31"/>
    </row>
    <row r="48" spans="1:21" ht="14.1" customHeight="1">
      <c r="A48" s="129"/>
      <c r="B48" s="126"/>
      <c r="C48" s="128"/>
      <c r="G48" s="58"/>
      <c r="H48" s="58"/>
      <c r="I48" s="58"/>
      <c r="J48" s="59"/>
      <c r="K48" s="59"/>
      <c r="L48" s="59"/>
      <c r="M48" s="66"/>
      <c r="N48" s="66"/>
      <c r="O48" s="67"/>
      <c r="P48" s="113"/>
      <c r="Q48" s="83"/>
      <c r="R48" s="84"/>
      <c r="S48" s="35"/>
      <c r="T48" s="35"/>
      <c r="U48" s="31"/>
    </row>
    <row r="49" spans="1:24" ht="14.1" customHeight="1">
      <c r="A49" s="129" t="s">
        <v>67</v>
      </c>
      <c r="B49" s="126">
        <v>25</v>
      </c>
      <c r="C49" s="130" t="str">
        <f>排位赛总计104!C27</f>
        <v>徐凤麟</v>
      </c>
      <c r="G49" s="58"/>
      <c r="H49" s="58"/>
      <c r="I49" s="58"/>
      <c r="J49" s="59"/>
      <c r="K49" s="59"/>
      <c r="L49" s="59"/>
      <c r="M49" s="66"/>
      <c r="N49" s="66"/>
      <c r="O49" s="67"/>
      <c r="P49" s="158" t="str">
        <f>IF(M41=M55,0,IF(M41&gt;M55,M39,M57))</f>
        <v>徐凤麟</v>
      </c>
      <c r="Q49" s="159"/>
      <c r="R49" s="159"/>
      <c r="S49" s="35"/>
      <c r="T49" s="35"/>
      <c r="U49" s="31"/>
    </row>
    <row r="50" spans="1:24" ht="14.1" customHeight="1">
      <c r="A50" s="129"/>
      <c r="B50" s="126"/>
      <c r="C50" s="127"/>
      <c r="D50" s="92">
        <v>135</v>
      </c>
      <c r="E50" s="94" t="s">
        <v>62</v>
      </c>
      <c r="F50" s="96">
        <v>94</v>
      </c>
      <c r="G50" s="116" t="str">
        <f>IF(D50=F50,0,IF(D50&gt;F50,C49,C51))</f>
        <v>徐凤麟</v>
      </c>
      <c r="H50" s="117"/>
      <c r="I50" s="117"/>
      <c r="J50" s="59"/>
      <c r="K50" s="59"/>
      <c r="L50" s="59"/>
      <c r="M50" s="66"/>
      <c r="N50" s="66"/>
      <c r="O50" s="67"/>
      <c r="P50" s="160"/>
      <c r="Q50" s="161"/>
      <c r="R50" s="161"/>
      <c r="S50" s="35"/>
      <c r="T50" s="35"/>
      <c r="U50" s="31"/>
    </row>
    <row r="51" spans="1:24" ht="14.1" customHeight="1">
      <c r="A51" s="129"/>
      <c r="B51" s="126">
        <v>26</v>
      </c>
      <c r="C51" s="127" t="str">
        <f>排位赛总计104!C90</f>
        <v>韩伟</v>
      </c>
      <c r="D51" s="93"/>
      <c r="E51" s="95"/>
      <c r="F51" s="97"/>
      <c r="G51" s="105">
        <v>131</v>
      </c>
      <c r="H51" s="106"/>
      <c r="I51" s="108"/>
      <c r="J51" s="90" t="str">
        <f>IF(G51=G54,0,IF(G51&gt;G54,G50,G55))</f>
        <v>徐凤麟</v>
      </c>
      <c r="K51" s="91"/>
      <c r="L51" s="91"/>
      <c r="M51" s="66"/>
      <c r="N51" s="66"/>
      <c r="O51" s="67"/>
      <c r="S51" s="35"/>
      <c r="T51" s="35"/>
      <c r="U51" s="69"/>
    </row>
    <row r="52" spans="1:24" ht="14.1" customHeight="1">
      <c r="A52" s="129"/>
      <c r="B52" s="126"/>
      <c r="C52" s="128"/>
      <c r="D52" s="68"/>
      <c r="G52" s="60"/>
      <c r="H52" s="61"/>
      <c r="I52" s="62"/>
      <c r="J52" s="109"/>
      <c r="K52" s="110"/>
      <c r="L52" s="110"/>
      <c r="M52" s="66"/>
      <c r="N52" s="66"/>
      <c r="O52" s="67"/>
      <c r="S52" s="35"/>
      <c r="T52" s="35"/>
      <c r="U52" s="31"/>
    </row>
    <row r="53" spans="1:24" ht="14.1" customHeight="1">
      <c r="A53" s="129"/>
      <c r="B53" s="126">
        <v>27</v>
      </c>
      <c r="C53" s="130" t="str">
        <f>排位赛总计104!C75</f>
        <v>林恺</v>
      </c>
      <c r="G53" s="60"/>
      <c r="H53" s="61"/>
      <c r="I53" s="62"/>
      <c r="J53" s="88">
        <v>136</v>
      </c>
      <c r="K53" s="89"/>
      <c r="L53" s="103"/>
      <c r="M53" s="66"/>
      <c r="N53" s="66"/>
      <c r="O53" s="67"/>
      <c r="S53" s="35"/>
      <c r="T53" s="35"/>
      <c r="U53" s="70"/>
    </row>
    <row r="54" spans="1:24" ht="14.1" customHeight="1">
      <c r="A54" s="129"/>
      <c r="B54" s="126"/>
      <c r="C54" s="127"/>
      <c r="D54" s="92">
        <v>129</v>
      </c>
      <c r="E54" s="94" t="s">
        <v>62</v>
      </c>
      <c r="F54" s="142" t="s">
        <v>390</v>
      </c>
      <c r="G54" s="98">
        <v>112</v>
      </c>
      <c r="H54" s="99"/>
      <c r="I54" s="100"/>
      <c r="J54" s="90"/>
      <c r="K54" s="91"/>
      <c r="L54" s="104"/>
      <c r="M54" s="66"/>
      <c r="N54" s="66"/>
      <c r="O54" s="67"/>
      <c r="S54" s="35"/>
      <c r="T54" s="35"/>
      <c r="U54" s="31"/>
    </row>
    <row r="55" spans="1:24" ht="14.1" customHeight="1">
      <c r="A55" s="129"/>
      <c r="B55" s="126">
        <v>28</v>
      </c>
      <c r="C55" s="127" t="str">
        <f>排位赛总计104!C42</f>
        <v>尹志伟</v>
      </c>
      <c r="D55" s="93"/>
      <c r="E55" s="95"/>
      <c r="F55" s="143"/>
      <c r="G55" s="105" t="str">
        <f>IF(D54=F54,0,IF(D54&gt;F54,C53,C55))</f>
        <v>尹志伟</v>
      </c>
      <c r="H55" s="106"/>
      <c r="I55" s="106"/>
      <c r="J55" s="57"/>
      <c r="K55" s="63"/>
      <c r="L55" s="64"/>
      <c r="M55" s="90">
        <v>138</v>
      </c>
      <c r="N55" s="91"/>
      <c r="O55" s="104"/>
      <c r="S55" s="35"/>
      <c r="T55" s="35"/>
      <c r="U55" s="31"/>
    </row>
    <row r="56" spans="1:24" ht="14.1" customHeight="1">
      <c r="A56" s="129"/>
      <c r="B56" s="126"/>
      <c r="C56" s="128"/>
      <c r="G56" s="58"/>
      <c r="H56" s="58"/>
      <c r="I56" s="58"/>
      <c r="J56" s="57"/>
      <c r="K56" s="63"/>
      <c r="L56" s="64"/>
      <c r="M56" s="109"/>
      <c r="N56" s="110"/>
      <c r="O56" s="111"/>
      <c r="S56" s="35"/>
      <c r="T56" s="35"/>
      <c r="U56" s="31"/>
    </row>
    <row r="57" spans="1:24" ht="14.1" customHeight="1">
      <c r="A57" s="129"/>
      <c r="B57" s="126">
        <v>29</v>
      </c>
      <c r="C57" s="130">
        <v>0</v>
      </c>
      <c r="G57" s="58"/>
      <c r="H57" s="58"/>
      <c r="I57" s="58"/>
      <c r="J57" s="57"/>
      <c r="K57" s="63"/>
      <c r="L57" s="64"/>
      <c r="M57" s="88" t="str">
        <f>IF(J53=J59,0,IF(J53&gt;J59,J51,J61))</f>
        <v>徐凤麟</v>
      </c>
      <c r="N57" s="89"/>
      <c r="O57" s="89"/>
      <c r="S57" s="35"/>
      <c r="T57" s="35"/>
      <c r="U57" s="31"/>
    </row>
    <row r="58" spans="1:24" ht="14.1" customHeight="1">
      <c r="A58" s="129"/>
      <c r="B58" s="126"/>
      <c r="C58" s="127"/>
      <c r="D58" s="92">
        <v>1</v>
      </c>
      <c r="E58" s="94" t="s">
        <v>62</v>
      </c>
      <c r="F58" s="96">
        <v>1</v>
      </c>
      <c r="G58" s="101">
        <f>IF(D58=F58,0,IF(D58&gt;F58,C57,C59))</f>
        <v>0</v>
      </c>
      <c r="H58" s="102"/>
      <c r="I58" s="102"/>
      <c r="J58" s="57"/>
      <c r="K58" s="63"/>
      <c r="L58" s="64"/>
      <c r="M58" s="90"/>
      <c r="N58" s="107"/>
      <c r="O58" s="107"/>
      <c r="S58" s="35"/>
      <c r="T58" s="35"/>
      <c r="U58" s="31"/>
    </row>
    <row r="59" spans="1:24" ht="14.1" customHeight="1">
      <c r="A59" s="129"/>
      <c r="B59" s="126">
        <v>30</v>
      </c>
      <c r="C59" s="127">
        <v>0</v>
      </c>
      <c r="D59" s="93"/>
      <c r="E59" s="95"/>
      <c r="F59" s="97"/>
      <c r="G59" s="105">
        <v>0</v>
      </c>
      <c r="H59" s="106"/>
      <c r="I59" s="108"/>
      <c r="J59" s="90">
        <v>134</v>
      </c>
      <c r="K59" s="91"/>
      <c r="L59" s="104"/>
      <c r="M59" s="59"/>
      <c r="N59" s="59"/>
      <c r="O59" s="59"/>
      <c r="S59" s="35"/>
      <c r="T59" s="35"/>
      <c r="U59" s="31"/>
    </row>
    <row r="60" spans="1:24" ht="14.1" customHeight="1">
      <c r="A60" s="129"/>
      <c r="B60" s="126"/>
      <c r="C60" s="128"/>
      <c r="G60" s="60"/>
      <c r="H60" s="61"/>
      <c r="I60" s="62"/>
      <c r="J60" s="109"/>
      <c r="K60" s="110"/>
      <c r="L60" s="111"/>
      <c r="M60" s="59"/>
      <c r="N60" s="59"/>
      <c r="O60" s="59"/>
      <c r="S60" s="35"/>
      <c r="T60" s="35"/>
      <c r="U60" s="31"/>
    </row>
    <row r="61" spans="1:24" ht="14.1" customHeight="1">
      <c r="A61" s="129"/>
      <c r="B61" s="126">
        <v>31</v>
      </c>
      <c r="C61" s="130">
        <v>0</v>
      </c>
      <c r="G61" s="60"/>
      <c r="H61" s="61"/>
      <c r="I61" s="62"/>
      <c r="J61" s="88" t="str">
        <f>IF(G59=G62,0,IF(G59&gt;G62,G58,G63))</f>
        <v>单亮</v>
      </c>
      <c r="K61" s="89"/>
      <c r="L61" s="89"/>
      <c r="M61" s="59"/>
      <c r="N61" s="59"/>
      <c r="O61" s="59"/>
      <c r="S61" s="35"/>
      <c r="T61" s="35"/>
      <c r="U61" s="31"/>
    </row>
    <row r="62" spans="1:24" ht="14.1" customHeight="1">
      <c r="A62" s="129"/>
      <c r="B62" s="126"/>
      <c r="C62" s="127"/>
      <c r="D62" s="92">
        <v>0</v>
      </c>
      <c r="E62" s="94" t="s">
        <v>62</v>
      </c>
      <c r="F62" s="96">
        <v>1</v>
      </c>
      <c r="G62" s="98">
        <v>1</v>
      </c>
      <c r="H62" s="99"/>
      <c r="I62" s="100"/>
      <c r="J62" s="90"/>
      <c r="K62" s="91"/>
      <c r="L62" s="91"/>
      <c r="M62" s="59"/>
      <c r="N62" s="59"/>
      <c r="O62" s="59"/>
      <c r="S62" s="35"/>
      <c r="T62" s="35"/>
      <c r="U62" s="31"/>
    </row>
    <row r="63" spans="1:24" ht="14.1" customHeight="1">
      <c r="A63" s="129"/>
      <c r="B63" s="126">
        <v>32</v>
      </c>
      <c r="C63" s="127" t="str">
        <f>排位赛总计104!C10</f>
        <v>单亮</v>
      </c>
      <c r="D63" s="93"/>
      <c r="E63" s="95"/>
      <c r="F63" s="97"/>
      <c r="G63" s="101" t="str">
        <f>IF(D62=F62,0,IF(D62&gt;F62,C61,C63))</f>
        <v>单亮</v>
      </c>
      <c r="H63" s="102"/>
      <c r="I63" s="102"/>
      <c r="J63" s="57"/>
      <c r="K63" s="57"/>
      <c r="L63" s="57"/>
      <c r="M63" s="59"/>
      <c r="N63" s="59"/>
      <c r="O63" s="59"/>
      <c r="S63" s="35"/>
      <c r="T63" s="35"/>
      <c r="U63" s="31"/>
    </row>
    <row r="64" spans="1:24" ht="14.1" customHeight="1">
      <c r="A64" s="129"/>
      <c r="B64" s="126"/>
      <c r="C64" s="128"/>
      <c r="G64" s="58"/>
      <c r="H64" s="58"/>
      <c r="I64" s="58"/>
      <c r="J64" s="59"/>
      <c r="K64" s="59"/>
      <c r="L64" s="59"/>
      <c r="M64" s="59"/>
      <c r="N64" s="59"/>
      <c r="O64" s="59"/>
      <c r="S64" s="35"/>
      <c r="T64" s="35"/>
      <c r="U64" s="31"/>
      <c r="V64" s="39"/>
      <c r="W64" s="29"/>
      <c r="X64" s="29"/>
    </row>
    <row r="65" spans="1:24" ht="14.1" customHeight="1">
      <c r="A65" s="129" t="s">
        <v>66</v>
      </c>
      <c r="B65" s="126">
        <v>33</v>
      </c>
      <c r="C65" s="130" t="str">
        <f>排位赛总计104!C7</f>
        <v>程建斌</v>
      </c>
      <c r="G65" s="58"/>
      <c r="H65" s="58"/>
      <c r="I65" s="58"/>
      <c r="J65" s="59"/>
      <c r="K65" s="59"/>
      <c r="L65" s="59"/>
      <c r="M65" s="59"/>
      <c r="N65" s="59"/>
      <c r="O65" s="59"/>
      <c r="S65" s="35"/>
      <c r="T65" s="35"/>
      <c r="U65" s="31"/>
      <c r="V65" s="40"/>
      <c r="W65" s="41"/>
      <c r="X65" s="41"/>
    </row>
    <row r="66" spans="1:24" ht="14.1" customHeight="1">
      <c r="A66" s="129"/>
      <c r="B66" s="126"/>
      <c r="C66" s="127"/>
      <c r="D66" s="92">
        <v>1</v>
      </c>
      <c r="E66" s="94" t="s">
        <v>62</v>
      </c>
      <c r="F66" s="96">
        <v>0</v>
      </c>
      <c r="G66" s="116" t="str">
        <f>IF(D66=F66,0,IF(D66&gt;F66,C65,C67))</f>
        <v>程建斌</v>
      </c>
      <c r="H66" s="117"/>
      <c r="I66" s="117"/>
      <c r="J66" s="59"/>
      <c r="K66" s="59"/>
      <c r="L66" s="59"/>
      <c r="M66" s="59"/>
      <c r="N66" s="59"/>
      <c r="O66" s="59"/>
      <c r="S66" s="35"/>
      <c r="T66" s="35"/>
      <c r="U66" s="31"/>
      <c r="V66" s="46"/>
      <c r="W66" s="45"/>
      <c r="X66" s="47"/>
    </row>
    <row r="67" spans="1:24" ht="14.1" customHeight="1">
      <c r="A67" s="129"/>
      <c r="B67" s="126">
        <v>34</v>
      </c>
      <c r="C67" s="127">
        <v>0</v>
      </c>
      <c r="D67" s="93"/>
      <c r="E67" s="95"/>
      <c r="F67" s="97"/>
      <c r="G67" s="105">
        <v>1</v>
      </c>
      <c r="H67" s="106"/>
      <c r="I67" s="108"/>
      <c r="J67" s="90" t="str">
        <f>IF(G67=G70,0,IF(G67&gt;G70,G66,G71))</f>
        <v>程建斌</v>
      </c>
      <c r="K67" s="91"/>
      <c r="L67" s="91"/>
      <c r="M67" s="59"/>
      <c r="N67" s="59"/>
      <c r="O67" s="59"/>
      <c r="S67" s="35"/>
      <c r="T67" s="35"/>
      <c r="U67" s="31"/>
      <c r="V67" s="39"/>
      <c r="W67" s="30"/>
      <c r="X67" s="36"/>
    </row>
    <row r="68" spans="1:24" ht="14.1" customHeight="1">
      <c r="A68" s="129"/>
      <c r="B68" s="126"/>
      <c r="C68" s="128"/>
      <c r="G68" s="60"/>
      <c r="H68" s="61"/>
      <c r="I68" s="62"/>
      <c r="J68" s="109"/>
      <c r="K68" s="110"/>
      <c r="L68" s="110"/>
      <c r="M68" s="59"/>
      <c r="N68" s="59"/>
      <c r="O68" s="59"/>
      <c r="S68" s="35"/>
      <c r="T68" s="35"/>
      <c r="U68" s="31"/>
      <c r="V68" s="35"/>
      <c r="W68" s="35"/>
      <c r="X68" s="31"/>
    </row>
    <row r="69" spans="1:24" ht="14.1" customHeight="1">
      <c r="A69" s="129"/>
      <c r="B69" s="126">
        <v>35</v>
      </c>
      <c r="C69" s="130">
        <v>0</v>
      </c>
      <c r="G69" s="60"/>
      <c r="H69" s="61"/>
      <c r="I69" s="62"/>
      <c r="J69" s="88">
        <v>138</v>
      </c>
      <c r="K69" s="89"/>
      <c r="L69" s="103"/>
      <c r="M69" s="57"/>
      <c r="N69" s="65"/>
      <c r="O69" s="65"/>
      <c r="S69" s="35"/>
      <c r="T69" s="35"/>
      <c r="U69" s="31"/>
      <c r="V69" s="35"/>
      <c r="W69" s="35"/>
      <c r="X69" s="31"/>
    </row>
    <row r="70" spans="1:24" ht="14.1" customHeight="1">
      <c r="A70" s="129"/>
      <c r="B70" s="126"/>
      <c r="C70" s="127"/>
      <c r="D70" s="92">
        <v>1</v>
      </c>
      <c r="E70" s="94" t="s">
        <v>62</v>
      </c>
      <c r="F70" s="96">
        <v>1</v>
      </c>
      <c r="G70" s="98">
        <v>0</v>
      </c>
      <c r="H70" s="99"/>
      <c r="I70" s="100"/>
      <c r="J70" s="90"/>
      <c r="K70" s="91"/>
      <c r="L70" s="104"/>
      <c r="M70" s="59"/>
      <c r="N70" s="59"/>
      <c r="O70" s="59"/>
      <c r="S70" s="35"/>
      <c r="T70" s="35"/>
      <c r="U70" s="31"/>
      <c r="V70" s="35"/>
      <c r="W70" s="35"/>
      <c r="X70" s="31"/>
    </row>
    <row r="71" spans="1:24" ht="14.1" customHeight="1">
      <c r="A71" s="129"/>
      <c r="B71" s="126">
        <v>36</v>
      </c>
      <c r="C71" s="127">
        <v>0</v>
      </c>
      <c r="D71" s="93"/>
      <c r="E71" s="95"/>
      <c r="F71" s="97"/>
      <c r="G71" s="101">
        <f>IF(D70=F70,0,IF(D70&gt;F70,C69,C71))</f>
        <v>0</v>
      </c>
      <c r="H71" s="102"/>
      <c r="I71" s="102"/>
      <c r="J71" s="57"/>
      <c r="K71" s="63"/>
      <c r="L71" s="64"/>
      <c r="M71" s="90" t="str">
        <f>IF(J69=J75,0,IF(J69&gt;J75,J67,J77))</f>
        <v>程建斌</v>
      </c>
      <c r="N71" s="107"/>
      <c r="O71" s="107"/>
      <c r="S71" s="35"/>
      <c r="T71" s="35"/>
      <c r="U71" s="31"/>
      <c r="V71" s="35"/>
      <c r="W71" s="35"/>
      <c r="X71" s="31"/>
    </row>
    <row r="72" spans="1:24" ht="14.1" customHeight="1">
      <c r="A72" s="129"/>
      <c r="B72" s="126"/>
      <c r="C72" s="128"/>
      <c r="G72" s="58"/>
      <c r="H72" s="58"/>
      <c r="I72" s="58"/>
      <c r="J72" s="57"/>
      <c r="K72" s="63"/>
      <c r="L72" s="64"/>
      <c r="M72" s="109"/>
      <c r="N72" s="110"/>
      <c r="O72" s="110"/>
      <c r="S72" s="35"/>
      <c r="T72" s="35"/>
      <c r="U72" s="31"/>
      <c r="V72" s="35"/>
      <c r="W72" s="35"/>
      <c r="X72" s="31"/>
    </row>
    <row r="73" spans="1:24" ht="14.1" customHeight="1">
      <c r="A73" s="129"/>
      <c r="B73" s="126">
        <v>37</v>
      </c>
      <c r="C73" s="130" t="str">
        <f>排位赛总计104!C39</f>
        <v>徐振华</v>
      </c>
      <c r="G73" s="58"/>
      <c r="H73" s="58"/>
      <c r="I73" s="58"/>
      <c r="J73" s="57"/>
      <c r="K73" s="63"/>
      <c r="L73" s="64"/>
      <c r="M73" s="88">
        <v>140</v>
      </c>
      <c r="N73" s="89"/>
      <c r="O73" s="103"/>
      <c r="S73" s="35"/>
      <c r="T73" s="35"/>
      <c r="U73" s="31"/>
      <c r="V73" s="35"/>
      <c r="W73" s="35"/>
      <c r="X73" s="31"/>
    </row>
    <row r="74" spans="1:24" ht="14.1" customHeight="1">
      <c r="A74" s="129"/>
      <c r="B74" s="126"/>
      <c r="C74" s="127"/>
      <c r="D74" s="92">
        <v>135</v>
      </c>
      <c r="E74" s="94" t="s">
        <v>62</v>
      </c>
      <c r="F74" s="96">
        <v>113</v>
      </c>
      <c r="G74" s="101" t="str">
        <f>IF(D74=F74,0,IF(D74&gt;F74,C73,C75))</f>
        <v>徐振华</v>
      </c>
      <c r="H74" s="102"/>
      <c r="I74" s="102"/>
      <c r="J74" s="57"/>
      <c r="K74" s="63"/>
      <c r="L74" s="64"/>
      <c r="M74" s="90"/>
      <c r="N74" s="91"/>
      <c r="O74" s="104"/>
      <c r="S74" s="35"/>
      <c r="T74" s="35"/>
      <c r="U74" s="31"/>
      <c r="V74" s="35"/>
      <c r="W74" s="35"/>
      <c r="X74" s="31"/>
    </row>
    <row r="75" spans="1:24" ht="14.1" customHeight="1">
      <c r="A75" s="129"/>
      <c r="B75" s="126">
        <v>38</v>
      </c>
      <c r="C75" s="127" t="str">
        <f>排位赛总计104!C78</f>
        <v>常进</v>
      </c>
      <c r="D75" s="93"/>
      <c r="E75" s="95"/>
      <c r="F75" s="97"/>
      <c r="G75" s="105">
        <v>133</v>
      </c>
      <c r="H75" s="106"/>
      <c r="I75" s="108"/>
      <c r="J75" s="90">
        <v>131</v>
      </c>
      <c r="K75" s="91"/>
      <c r="L75" s="104"/>
      <c r="M75" s="66"/>
      <c r="N75" s="66"/>
      <c r="O75" s="67"/>
      <c r="S75" s="35"/>
      <c r="T75" s="35"/>
      <c r="U75" s="31"/>
      <c r="V75" s="35"/>
      <c r="W75" s="35"/>
      <c r="X75" s="31"/>
    </row>
    <row r="76" spans="1:24" ht="14.1" customHeight="1">
      <c r="A76" s="129"/>
      <c r="B76" s="126"/>
      <c r="C76" s="128"/>
      <c r="G76" s="60"/>
      <c r="H76" s="61"/>
      <c r="I76" s="62"/>
      <c r="J76" s="109"/>
      <c r="K76" s="110"/>
      <c r="L76" s="111"/>
      <c r="M76" s="66"/>
      <c r="N76" s="66"/>
      <c r="O76" s="67"/>
      <c r="S76" s="35"/>
      <c r="T76" s="35"/>
      <c r="U76" s="31"/>
      <c r="V76" s="35"/>
      <c r="W76" s="35"/>
      <c r="X76" s="31"/>
    </row>
    <row r="77" spans="1:24" ht="14.1" customHeight="1">
      <c r="A77" s="129"/>
      <c r="B77" s="126">
        <v>39</v>
      </c>
      <c r="C77" s="130" t="str">
        <f>排位赛总计104!C87</f>
        <v>高远（女）</v>
      </c>
      <c r="G77" s="60"/>
      <c r="H77" s="61"/>
      <c r="I77" s="62"/>
      <c r="J77" s="88" t="str">
        <f>IF(G75=G78,0,IF(G75&gt;G78,G74,G79))</f>
        <v>徐振华</v>
      </c>
      <c r="K77" s="89"/>
      <c r="L77" s="89"/>
      <c r="M77" s="66"/>
      <c r="N77" s="66"/>
      <c r="O77" s="67"/>
      <c r="S77" s="35"/>
      <c r="T77" s="35"/>
      <c r="U77" s="31"/>
      <c r="V77" s="35"/>
      <c r="W77" s="35"/>
      <c r="X77" s="31"/>
    </row>
    <row r="78" spans="1:24" ht="14.1" customHeight="1">
      <c r="A78" s="129"/>
      <c r="B78" s="126"/>
      <c r="C78" s="127"/>
      <c r="D78" s="92">
        <v>103</v>
      </c>
      <c r="E78" s="94" t="s">
        <v>62</v>
      </c>
      <c r="F78" s="96">
        <v>122</v>
      </c>
      <c r="G78" s="98">
        <v>129</v>
      </c>
      <c r="H78" s="99"/>
      <c r="I78" s="100"/>
      <c r="J78" s="90"/>
      <c r="K78" s="91"/>
      <c r="L78" s="91"/>
      <c r="M78" s="66"/>
      <c r="N78" s="66"/>
      <c r="O78" s="67"/>
      <c r="S78" s="35"/>
      <c r="T78" s="35"/>
      <c r="U78" s="31"/>
      <c r="V78" s="35"/>
      <c r="W78" s="35"/>
      <c r="X78" s="31"/>
    </row>
    <row r="79" spans="1:24" ht="14.1" customHeight="1">
      <c r="A79" s="129"/>
      <c r="B79" s="126">
        <v>40</v>
      </c>
      <c r="C79" s="127" t="str">
        <f>排位赛总计104!C30</f>
        <v>孙天予</v>
      </c>
      <c r="D79" s="93"/>
      <c r="E79" s="95"/>
      <c r="F79" s="97"/>
      <c r="G79" s="101" t="str">
        <f>IF(D78=F78,0,IF(D78&gt;F78,C77,C79))</f>
        <v>孙天予</v>
      </c>
      <c r="H79" s="102"/>
      <c r="I79" s="102"/>
      <c r="J79" s="59"/>
      <c r="K79" s="59"/>
      <c r="L79" s="59"/>
      <c r="M79" s="66"/>
      <c r="N79" s="66"/>
      <c r="O79" s="67"/>
      <c r="P79" s="112" t="str">
        <f>IF(M73=M87,0,IF(M73&gt;M87,M71,M89))</f>
        <v>程建斌</v>
      </c>
      <c r="Q79" s="115"/>
      <c r="R79" s="115"/>
      <c r="S79" s="35"/>
      <c r="T79" s="35"/>
      <c r="U79" s="31"/>
      <c r="V79" s="35"/>
      <c r="W79" s="35"/>
      <c r="X79" s="31"/>
    </row>
    <row r="80" spans="1:24" ht="14.1" customHeight="1">
      <c r="A80" s="129"/>
      <c r="B80" s="126"/>
      <c r="C80" s="128"/>
      <c r="G80" s="58"/>
      <c r="H80" s="58"/>
      <c r="I80" s="58"/>
      <c r="J80" s="59"/>
      <c r="K80" s="59"/>
      <c r="L80" s="59"/>
      <c r="M80" s="66"/>
      <c r="N80" s="66"/>
      <c r="O80" s="67"/>
      <c r="P80" s="113"/>
      <c r="Q80" s="83"/>
      <c r="R80" s="83"/>
      <c r="S80" s="35"/>
      <c r="T80" s="35"/>
      <c r="U80" s="31"/>
      <c r="V80" s="35"/>
      <c r="W80" s="35"/>
      <c r="X80" s="31"/>
    </row>
    <row r="81" spans="1:24" ht="14.1" customHeight="1">
      <c r="A81" s="129" t="s">
        <v>68</v>
      </c>
      <c r="B81" s="126">
        <v>41</v>
      </c>
      <c r="C81" s="130" t="str">
        <f>排位赛总计104!C24</f>
        <v>洪湘帆</v>
      </c>
      <c r="G81" s="58"/>
      <c r="H81" s="58"/>
      <c r="I81" s="58"/>
      <c r="J81" s="59"/>
      <c r="K81" s="59"/>
      <c r="L81" s="59"/>
      <c r="M81" s="66"/>
      <c r="N81" s="66"/>
      <c r="O81" s="67"/>
      <c r="P81" s="114">
        <v>140</v>
      </c>
      <c r="Q81" s="79"/>
      <c r="R81" s="80"/>
      <c r="S81" s="35"/>
      <c r="T81" s="35"/>
      <c r="U81" s="31"/>
      <c r="V81" s="35"/>
      <c r="W81" s="35"/>
      <c r="X81" s="31"/>
    </row>
    <row r="82" spans="1:24" ht="14.1" customHeight="1">
      <c r="A82" s="129"/>
      <c r="B82" s="126"/>
      <c r="C82" s="127"/>
      <c r="D82" s="92">
        <v>139</v>
      </c>
      <c r="E82" s="94" t="s">
        <v>62</v>
      </c>
      <c r="F82" s="148">
        <v>0</v>
      </c>
      <c r="G82" s="116" t="str">
        <f>IF(D82=F82,0,IF(D82&gt;F82,C81,C83))</f>
        <v>洪湘帆</v>
      </c>
      <c r="H82" s="117"/>
      <c r="I82" s="117"/>
      <c r="J82" s="59"/>
      <c r="K82" s="59"/>
      <c r="L82" s="59"/>
      <c r="M82" s="66"/>
      <c r="N82" s="66"/>
      <c r="O82" s="67"/>
      <c r="P82" s="112"/>
      <c r="Q82" s="81"/>
      <c r="R82" s="82"/>
      <c r="S82" s="35"/>
      <c r="T82" s="35"/>
      <c r="U82" s="31"/>
      <c r="V82" s="35"/>
      <c r="W82" s="35"/>
      <c r="X82" s="31"/>
    </row>
    <row r="83" spans="1:24" ht="14.1" customHeight="1">
      <c r="A83" s="129"/>
      <c r="B83" s="126">
        <v>42</v>
      </c>
      <c r="C83" s="127" t="str">
        <f>排位赛总计104!C94</f>
        <v>马沪</v>
      </c>
      <c r="D83" s="93"/>
      <c r="E83" s="95"/>
      <c r="F83" s="149"/>
      <c r="G83" s="105">
        <v>130</v>
      </c>
      <c r="H83" s="106"/>
      <c r="I83" s="108"/>
      <c r="J83" s="90" t="str">
        <f>IF(G83=G86,0,IF(G83&gt;G86,G82,G87))</f>
        <v>洪湘帆</v>
      </c>
      <c r="K83" s="91"/>
      <c r="L83" s="91"/>
      <c r="M83" s="66"/>
      <c r="N83" s="66"/>
      <c r="O83" s="67"/>
      <c r="P83" s="35"/>
      <c r="Q83" s="35"/>
      <c r="R83" s="31"/>
      <c r="S83" s="35"/>
      <c r="T83" s="35"/>
      <c r="U83" s="31"/>
      <c r="V83" s="35"/>
      <c r="W83" s="35"/>
      <c r="X83" s="31"/>
    </row>
    <row r="84" spans="1:24" ht="14.1" customHeight="1">
      <c r="A84" s="129"/>
      <c r="B84" s="126"/>
      <c r="C84" s="128"/>
      <c r="G84" s="60"/>
      <c r="H84" s="61"/>
      <c r="I84" s="62"/>
      <c r="J84" s="109"/>
      <c r="K84" s="110"/>
      <c r="L84" s="110"/>
      <c r="M84" s="66"/>
      <c r="N84" s="66"/>
      <c r="O84" s="67"/>
      <c r="P84" s="35"/>
      <c r="Q84" s="35"/>
      <c r="R84" s="31"/>
      <c r="S84" s="35"/>
      <c r="T84" s="35"/>
      <c r="U84" s="31"/>
      <c r="V84" s="35"/>
      <c r="W84" s="35"/>
      <c r="X84" s="31"/>
    </row>
    <row r="85" spans="1:24" ht="14.1" customHeight="1">
      <c r="A85" s="129"/>
      <c r="B85" s="126">
        <v>43</v>
      </c>
      <c r="C85" s="130" t="str">
        <f>排位赛总计104!C71</f>
        <v>陈韵</v>
      </c>
      <c r="G85" s="60"/>
      <c r="H85" s="61"/>
      <c r="I85" s="62"/>
      <c r="J85" s="88">
        <v>136</v>
      </c>
      <c r="K85" s="89"/>
      <c r="L85" s="103"/>
      <c r="M85" s="66"/>
      <c r="N85" s="66"/>
      <c r="O85" s="67"/>
      <c r="P85" s="35"/>
      <c r="Q85" s="35"/>
      <c r="R85" s="31"/>
      <c r="S85" s="35"/>
      <c r="T85" s="35"/>
      <c r="U85" s="31"/>
      <c r="V85" s="35"/>
      <c r="W85" s="35"/>
      <c r="X85" s="31"/>
    </row>
    <row r="86" spans="1:24" ht="14.1" customHeight="1">
      <c r="A86" s="129"/>
      <c r="B86" s="126"/>
      <c r="C86" s="127"/>
      <c r="D86" s="92">
        <v>135</v>
      </c>
      <c r="E86" s="94" t="s">
        <v>62</v>
      </c>
      <c r="F86" s="96">
        <v>131</v>
      </c>
      <c r="G86" s="98">
        <v>121</v>
      </c>
      <c r="H86" s="99"/>
      <c r="I86" s="100"/>
      <c r="J86" s="90"/>
      <c r="K86" s="91"/>
      <c r="L86" s="104"/>
      <c r="M86" s="66"/>
      <c r="N86" s="66"/>
      <c r="O86" s="67"/>
      <c r="P86" s="35"/>
      <c r="Q86" s="35"/>
      <c r="R86" s="31"/>
      <c r="S86" s="35"/>
      <c r="T86" s="35"/>
      <c r="U86" s="31"/>
      <c r="V86" s="35"/>
      <c r="W86" s="35"/>
      <c r="X86" s="31"/>
    </row>
    <row r="87" spans="1:24" ht="14.1" customHeight="1">
      <c r="A87" s="129"/>
      <c r="B87" s="126">
        <v>44</v>
      </c>
      <c r="C87" s="127" t="str">
        <f>排位赛总计104!C46</f>
        <v>王磊</v>
      </c>
      <c r="D87" s="93"/>
      <c r="E87" s="95"/>
      <c r="F87" s="97"/>
      <c r="G87" s="105" t="str">
        <f>IF(D86=F86,0,IF(D86&gt;F86,C85,C87))</f>
        <v>陈韵</v>
      </c>
      <c r="H87" s="106"/>
      <c r="I87" s="106"/>
      <c r="J87" s="57"/>
      <c r="K87" s="63"/>
      <c r="L87" s="64"/>
      <c r="M87" s="90">
        <v>130</v>
      </c>
      <c r="N87" s="91"/>
      <c r="O87" s="104"/>
      <c r="P87" s="35"/>
      <c r="Q87" s="35"/>
      <c r="R87" s="31"/>
      <c r="S87" s="35"/>
      <c r="T87" s="35"/>
      <c r="U87" s="31"/>
      <c r="V87" s="35"/>
      <c r="W87" s="35"/>
      <c r="X87" s="31"/>
    </row>
    <row r="88" spans="1:24" ht="14.1" customHeight="1">
      <c r="A88" s="129"/>
      <c r="B88" s="126"/>
      <c r="C88" s="128"/>
      <c r="G88" s="58"/>
      <c r="H88" s="58"/>
      <c r="I88" s="58"/>
      <c r="J88" s="57"/>
      <c r="K88" s="63"/>
      <c r="L88" s="64"/>
      <c r="M88" s="109"/>
      <c r="N88" s="110"/>
      <c r="O88" s="111"/>
      <c r="P88" s="35"/>
      <c r="Q88" s="35"/>
      <c r="R88" s="31"/>
      <c r="S88" s="35"/>
      <c r="T88" s="35"/>
      <c r="U88" s="31"/>
      <c r="V88" s="35"/>
      <c r="W88" s="35"/>
      <c r="X88" s="31"/>
    </row>
    <row r="89" spans="1:24" ht="14.1" customHeight="1">
      <c r="A89" s="129"/>
      <c r="B89" s="126">
        <v>45</v>
      </c>
      <c r="C89" s="130" t="str">
        <f>排位赛总计104!C55</f>
        <v>张锷</v>
      </c>
      <c r="G89" s="58"/>
      <c r="H89" s="58"/>
      <c r="I89" s="58"/>
      <c r="J89" s="57"/>
      <c r="K89" s="63"/>
      <c r="L89" s="64"/>
      <c r="M89" s="88" t="str">
        <f>IF(J85=J91,0,IF(J85&gt;J91,J83,J93))</f>
        <v>洪湘帆</v>
      </c>
      <c r="N89" s="89"/>
      <c r="O89" s="89"/>
      <c r="P89" s="35"/>
      <c r="Q89" s="35"/>
      <c r="R89" s="31"/>
      <c r="S89" s="35"/>
      <c r="T89" s="35"/>
      <c r="U89" s="31"/>
      <c r="V89" s="35"/>
      <c r="W89" s="35"/>
      <c r="X89" s="31"/>
    </row>
    <row r="90" spans="1:24" ht="14.1" customHeight="1">
      <c r="A90" s="129"/>
      <c r="B90" s="126"/>
      <c r="C90" s="127"/>
      <c r="D90" s="92">
        <v>141</v>
      </c>
      <c r="E90" s="94" t="s">
        <v>62</v>
      </c>
      <c r="F90" s="96">
        <v>120</v>
      </c>
      <c r="G90" s="101" t="str">
        <f>IF(D90=F90,0,IF(D90&gt;F90,C89,C91))</f>
        <v>张锷</v>
      </c>
      <c r="H90" s="102"/>
      <c r="I90" s="102"/>
      <c r="J90" s="57"/>
      <c r="K90" s="63"/>
      <c r="L90" s="64"/>
      <c r="M90" s="90"/>
      <c r="N90" s="107"/>
      <c r="O90" s="107"/>
      <c r="P90" s="35"/>
      <c r="Q90" s="35"/>
      <c r="R90" s="31"/>
      <c r="S90" s="35"/>
      <c r="T90" s="35"/>
      <c r="U90" s="31"/>
      <c r="V90" s="35"/>
      <c r="W90" s="35"/>
      <c r="X90" s="31"/>
    </row>
    <row r="91" spans="1:24" ht="14.1" customHeight="1">
      <c r="A91" s="129"/>
      <c r="B91" s="126">
        <v>46</v>
      </c>
      <c r="C91" s="127" t="str">
        <f>排位赛总计104!C62</f>
        <v>翁一飞</v>
      </c>
      <c r="D91" s="93"/>
      <c r="E91" s="95"/>
      <c r="F91" s="97"/>
      <c r="G91" s="105">
        <v>138</v>
      </c>
      <c r="H91" s="106"/>
      <c r="I91" s="108"/>
      <c r="J91" s="90">
        <v>132</v>
      </c>
      <c r="K91" s="91"/>
      <c r="L91" s="104"/>
      <c r="M91" s="59"/>
      <c r="N91" s="59"/>
      <c r="O91" s="59"/>
      <c r="P91" s="35"/>
      <c r="Q91" s="35"/>
      <c r="R91" s="31"/>
      <c r="S91" s="35"/>
      <c r="T91" s="35"/>
      <c r="U91" s="31"/>
      <c r="V91" s="35"/>
      <c r="W91" s="35"/>
      <c r="X91" s="31"/>
    </row>
    <row r="92" spans="1:24" ht="14.1" customHeight="1">
      <c r="A92" s="129"/>
      <c r="B92" s="126"/>
      <c r="C92" s="128"/>
      <c r="G92" s="60"/>
      <c r="H92" s="61"/>
      <c r="I92" s="62"/>
      <c r="J92" s="109"/>
      <c r="K92" s="110"/>
      <c r="L92" s="111"/>
      <c r="M92" s="59"/>
      <c r="N92" s="59"/>
      <c r="O92" s="59"/>
      <c r="P92" s="35"/>
      <c r="Q92" s="35"/>
      <c r="R92" s="31"/>
      <c r="S92" s="35"/>
      <c r="T92" s="35"/>
      <c r="U92" s="31"/>
      <c r="V92" s="35"/>
      <c r="W92" s="35"/>
      <c r="X92" s="31"/>
    </row>
    <row r="93" spans="1:24" ht="14.1" customHeight="1">
      <c r="A93" s="129"/>
      <c r="B93" s="126">
        <v>47</v>
      </c>
      <c r="C93" s="130">
        <f>排位赛总计104!C103</f>
        <v>0</v>
      </c>
      <c r="G93" s="60"/>
      <c r="H93" s="61"/>
      <c r="I93" s="62"/>
      <c r="J93" s="88" t="str">
        <f>IF(G91=G94,0,IF(G91&gt;G94,G90,G95))</f>
        <v>张锷</v>
      </c>
      <c r="K93" s="89"/>
      <c r="L93" s="89"/>
      <c r="M93" s="59"/>
      <c r="N93" s="59"/>
      <c r="O93" s="59"/>
      <c r="P93" s="35"/>
      <c r="Q93" s="35"/>
      <c r="R93" s="31"/>
      <c r="S93" s="35"/>
      <c r="T93" s="35"/>
      <c r="U93" s="31"/>
      <c r="V93" s="35"/>
      <c r="W93" s="35"/>
      <c r="X93" s="31"/>
    </row>
    <row r="94" spans="1:24" ht="14.1" customHeight="1">
      <c r="A94" s="129"/>
      <c r="B94" s="126"/>
      <c r="C94" s="127"/>
      <c r="D94" s="92">
        <v>0</v>
      </c>
      <c r="E94" s="94" t="s">
        <v>62</v>
      </c>
      <c r="F94" s="96">
        <v>1</v>
      </c>
      <c r="G94" s="98">
        <v>135</v>
      </c>
      <c r="H94" s="99"/>
      <c r="I94" s="100"/>
      <c r="J94" s="90"/>
      <c r="K94" s="91"/>
      <c r="L94" s="91"/>
      <c r="M94" s="59"/>
      <c r="N94" s="59"/>
      <c r="O94" s="59"/>
      <c r="P94" s="35"/>
      <c r="Q94" s="35"/>
      <c r="R94" s="31"/>
      <c r="S94" s="35"/>
      <c r="T94" s="35"/>
      <c r="U94" s="31"/>
      <c r="V94" s="35"/>
      <c r="W94" s="35"/>
      <c r="X94" s="31"/>
    </row>
    <row r="95" spans="1:24" ht="14.1" customHeight="1">
      <c r="A95" s="129"/>
      <c r="B95" s="126">
        <v>48</v>
      </c>
      <c r="C95" s="127" t="str">
        <f>排位赛总计104!C14</f>
        <v>朱越明</v>
      </c>
      <c r="D95" s="93"/>
      <c r="E95" s="95"/>
      <c r="F95" s="97"/>
      <c r="G95" s="101" t="str">
        <f>IF(D94=F94,0,IF(D94&gt;F94,C93,C95))</f>
        <v>朱越明</v>
      </c>
      <c r="H95" s="102"/>
      <c r="I95" s="102"/>
      <c r="J95" s="57"/>
      <c r="K95" s="57"/>
      <c r="L95" s="57"/>
      <c r="M95" s="59"/>
      <c r="N95" s="59"/>
      <c r="O95" s="59"/>
      <c r="P95" s="35"/>
      <c r="Q95" s="35"/>
      <c r="R95" s="31"/>
      <c r="S95" s="112">
        <v>140</v>
      </c>
      <c r="T95" s="81"/>
      <c r="U95" s="82"/>
      <c r="V95" s="35"/>
      <c r="W95" s="35"/>
      <c r="X95" s="31"/>
    </row>
    <row r="96" spans="1:24" ht="14.1" customHeight="1">
      <c r="A96" s="129"/>
      <c r="B96" s="126"/>
      <c r="C96" s="128"/>
      <c r="G96" s="58"/>
      <c r="H96" s="58"/>
      <c r="I96" s="58"/>
      <c r="J96" s="59"/>
      <c r="K96" s="59"/>
      <c r="L96" s="59"/>
      <c r="M96" s="59"/>
      <c r="N96" s="59"/>
      <c r="O96" s="59"/>
      <c r="P96" s="35"/>
      <c r="Q96" s="35"/>
      <c r="R96" s="31"/>
      <c r="S96" s="113"/>
      <c r="T96" s="83"/>
      <c r="U96" s="84"/>
      <c r="V96" s="35"/>
      <c r="W96" s="35"/>
      <c r="X96" s="31"/>
    </row>
    <row r="97" spans="1:24" ht="14.1" customHeight="1">
      <c r="A97" s="129" t="s">
        <v>69</v>
      </c>
      <c r="B97" s="126">
        <v>49</v>
      </c>
      <c r="C97" s="130" t="str">
        <f>排位赛总计104!C15</f>
        <v>林良富</v>
      </c>
      <c r="G97" s="58"/>
      <c r="H97" s="58"/>
      <c r="I97" s="58"/>
      <c r="J97" s="59"/>
      <c r="K97" s="59"/>
      <c r="L97" s="59"/>
      <c r="M97" s="59"/>
      <c r="N97" s="59"/>
      <c r="O97" s="59"/>
      <c r="P97" s="35"/>
      <c r="Q97" s="35"/>
      <c r="R97" s="31"/>
      <c r="S97" s="114" t="str">
        <f>IF(P81=P111,0,IF(P81&gt;P111,P79,P113))</f>
        <v>程建斌</v>
      </c>
      <c r="T97" s="79"/>
      <c r="U97" s="79"/>
      <c r="V97" s="35"/>
      <c r="W97" s="35"/>
      <c r="X97" s="31"/>
    </row>
    <row r="98" spans="1:24" ht="14.1" customHeight="1">
      <c r="A98" s="129"/>
      <c r="B98" s="126"/>
      <c r="C98" s="127"/>
      <c r="D98" s="92">
        <v>1</v>
      </c>
      <c r="E98" s="94" t="s">
        <v>62</v>
      </c>
      <c r="F98" s="96">
        <v>0</v>
      </c>
      <c r="G98" s="116" t="str">
        <f>IF(D98=F98,0,IF(D98&gt;F98,C97,C99))</f>
        <v>林良富</v>
      </c>
      <c r="H98" s="117"/>
      <c r="I98" s="117"/>
      <c r="J98" s="59"/>
      <c r="K98" s="59"/>
      <c r="L98" s="59"/>
      <c r="M98" s="59"/>
      <c r="N98" s="59"/>
      <c r="O98" s="59"/>
      <c r="P98" s="35"/>
      <c r="Q98" s="35"/>
      <c r="R98" s="31"/>
      <c r="S98" s="112"/>
      <c r="T98" s="115"/>
      <c r="U98" s="115"/>
      <c r="V98" s="35"/>
      <c r="W98" s="35"/>
      <c r="X98" s="31"/>
    </row>
    <row r="99" spans="1:24" ht="14.1" customHeight="1">
      <c r="A99" s="129"/>
      <c r="B99" s="126">
        <v>50</v>
      </c>
      <c r="C99" s="127">
        <f>排位赛总计104!C102</f>
        <v>0</v>
      </c>
      <c r="D99" s="93"/>
      <c r="E99" s="95"/>
      <c r="F99" s="97"/>
      <c r="G99" s="105">
        <v>130</v>
      </c>
      <c r="H99" s="106"/>
      <c r="I99" s="108"/>
      <c r="J99" s="90" t="str">
        <f>IF(G99=G102,0,IF(G99&gt;G102,G98,G103))</f>
        <v>杨烨</v>
      </c>
      <c r="K99" s="91"/>
      <c r="L99" s="91"/>
      <c r="M99" s="59"/>
      <c r="N99" s="59"/>
      <c r="O99" s="59"/>
      <c r="P99" s="35"/>
      <c r="Q99" s="35"/>
      <c r="R99" s="31"/>
      <c r="U99" s="71"/>
      <c r="V99" s="35"/>
      <c r="W99" s="35"/>
      <c r="X99" s="31"/>
    </row>
    <row r="100" spans="1:24" ht="14.1" customHeight="1">
      <c r="A100" s="129"/>
      <c r="B100" s="126"/>
      <c r="C100" s="128"/>
      <c r="G100" s="60"/>
      <c r="H100" s="61"/>
      <c r="I100" s="62"/>
      <c r="J100" s="109"/>
      <c r="K100" s="110"/>
      <c r="L100" s="110"/>
      <c r="M100" s="59"/>
      <c r="N100" s="59"/>
      <c r="O100" s="59"/>
      <c r="P100" s="35"/>
      <c r="Q100" s="35"/>
      <c r="R100" s="31"/>
      <c r="V100" s="35"/>
      <c r="W100" s="35"/>
      <c r="X100" s="31"/>
    </row>
    <row r="101" spans="1:24" ht="14.1" customHeight="1">
      <c r="A101" s="129"/>
      <c r="B101" s="126">
        <v>51</v>
      </c>
      <c r="C101" s="130" t="str">
        <f>排位赛总计104!C63</f>
        <v>杨烨</v>
      </c>
      <c r="G101" s="60"/>
      <c r="H101" s="61"/>
      <c r="I101" s="62"/>
      <c r="J101" s="88">
        <v>132</v>
      </c>
      <c r="K101" s="89"/>
      <c r="L101" s="103"/>
      <c r="M101" s="57"/>
      <c r="N101" s="65"/>
      <c r="O101" s="65"/>
      <c r="P101" s="35"/>
      <c r="Q101" s="35"/>
      <c r="R101" s="31"/>
      <c r="V101" s="35"/>
      <c r="W101" s="35"/>
      <c r="X101" s="31"/>
    </row>
    <row r="102" spans="1:24" ht="14.1" customHeight="1">
      <c r="A102" s="129"/>
      <c r="B102" s="126"/>
      <c r="C102" s="127"/>
      <c r="D102" s="92">
        <v>141</v>
      </c>
      <c r="E102" s="94" t="s">
        <v>62</v>
      </c>
      <c r="F102" s="142">
        <v>127</v>
      </c>
      <c r="G102" s="98">
        <v>133</v>
      </c>
      <c r="H102" s="99"/>
      <c r="I102" s="100"/>
      <c r="J102" s="90"/>
      <c r="K102" s="91"/>
      <c r="L102" s="104"/>
      <c r="M102" s="59"/>
      <c r="N102" s="59"/>
      <c r="O102" s="59"/>
      <c r="P102" s="35"/>
      <c r="Q102" s="35"/>
      <c r="R102" s="31"/>
      <c r="V102" s="35"/>
      <c r="W102" s="35"/>
      <c r="X102" s="31"/>
    </row>
    <row r="103" spans="1:24" ht="14.1" customHeight="1">
      <c r="A103" s="129"/>
      <c r="B103" s="126">
        <v>52</v>
      </c>
      <c r="C103" s="127" t="str">
        <f>排位赛总计104!C54</f>
        <v>朱斌华</v>
      </c>
      <c r="D103" s="93"/>
      <c r="E103" s="95"/>
      <c r="F103" s="143"/>
      <c r="G103" s="101" t="str">
        <f>IF(D102=F102,0,IF(D102&gt;F102,C101,C103))</f>
        <v>杨烨</v>
      </c>
      <c r="H103" s="102"/>
      <c r="I103" s="102"/>
      <c r="J103" s="57"/>
      <c r="K103" s="63"/>
      <c r="L103" s="64"/>
      <c r="M103" s="90" t="str">
        <f>IF(J101=J107,0,IF(J101&gt;J107,J99,J109))</f>
        <v>杨烨</v>
      </c>
      <c r="N103" s="107"/>
      <c r="O103" s="107"/>
      <c r="P103" s="35"/>
      <c r="Q103" s="35"/>
      <c r="R103" s="31"/>
      <c r="V103" s="35"/>
      <c r="W103" s="35"/>
      <c r="X103" s="31"/>
    </row>
    <row r="104" spans="1:24" ht="14.1" customHeight="1">
      <c r="A104" s="129"/>
      <c r="B104" s="126"/>
      <c r="C104" s="128"/>
      <c r="G104" s="58"/>
      <c r="H104" s="58"/>
      <c r="I104" s="58"/>
      <c r="J104" s="57"/>
      <c r="K104" s="63"/>
      <c r="L104" s="64"/>
      <c r="M104" s="109"/>
      <c r="N104" s="110"/>
      <c r="O104" s="110"/>
      <c r="P104" s="35"/>
      <c r="Q104" s="35"/>
      <c r="R104" s="31"/>
      <c r="V104" s="35"/>
      <c r="W104" s="35"/>
      <c r="X104" s="31"/>
    </row>
    <row r="105" spans="1:24" ht="14.1" customHeight="1">
      <c r="A105" s="129"/>
      <c r="B105" s="126">
        <v>53</v>
      </c>
      <c r="C105" s="130" t="str">
        <f>排位赛总计104!C47</f>
        <v>羊井昊</v>
      </c>
      <c r="G105" s="58"/>
      <c r="H105" s="58"/>
      <c r="I105" s="58"/>
      <c r="J105" s="57"/>
      <c r="K105" s="63"/>
      <c r="L105" s="64"/>
      <c r="M105" s="88">
        <v>139</v>
      </c>
      <c r="N105" s="89"/>
      <c r="O105" s="103"/>
      <c r="P105" s="35"/>
      <c r="Q105" s="35"/>
      <c r="R105" s="31"/>
      <c r="V105" s="35"/>
      <c r="W105" s="35"/>
      <c r="X105" s="31"/>
    </row>
    <row r="106" spans="1:24" ht="14.1" customHeight="1">
      <c r="A106" s="129"/>
      <c r="B106" s="126"/>
      <c r="C106" s="127"/>
      <c r="D106" s="92">
        <v>139</v>
      </c>
      <c r="E106" s="94" t="s">
        <v>62</v>
      </c>
      <c r="F106" s="96">
        <v>129</v>
      </c>
      <c r="G106" s="101" t="str">
        <f>IF(D106=F106,0,IF(D106&gt;F106,C105,C107))</f>
        <v>羊井昊</v>
      </c>
      <c r="H106" s="102"/>
      <c r="I106" s="102"/>
      <c r="J106" s="57"/>
      <c r="K106" s="63"/>
      <c r="L106" s="64"/>
      <c r="M106" s="90"/>
      <c r="N106" s="91"/>
      <c r="O106" s="104"/>
      <c r="P106" s="35"/>
      <c r="Q106" s="35"/>
      <c r="R106" s="31"/>
      <c r="V106" s="35"/>
      <c r="W106" s="35"/>
      <c r="X106" s="31"/>
    </row>
    <row r="107" spans="1:24" ht="14.1" customHeight="1">
      <c r="A107" s="129"/>
      <c r="B107" s="126">
        <v>54</v>
      </c>
      <c r="C107" s="127" t="str">
        <f>排位赛总计104!C70</f>
        <v>梁鹤</v>
      </c>
      <c r="D107" s="93"/>
      <c r="E107" s="95"/>
      <c r="F107" s="97"/>
      <c r="G107" s="105">
        <v>126</v>
      </c>
      <c r="H107" s="106"/>
      <c r="I107" s="108"/>
      <c r="J107" s="90">
        <v>130</v>
      </c>
      <c r="K107" s="91"/>
      <c r="L107" s="104"/>
      <c r="M107" s="66"/>
      <c r="N107" s="66"/>
      <c r="O107" s="67"/>
      <c r="P107" s="35"/>
      <c r="Q107" s="35"/>
      <c r="R107" s="31"/>
      <c r="V107" s="35"/>
      <c r="W107" s="35"/>
      <c r="X107" s="31"/>
    </row>
    <row r="108" spans="1:24" ht="14.1" customHeight="1">
      <c r="A108" s="129"/>
      <c r="B108" s="126"/>
      <c r="C108" s="128"/>
      <c r="G108" s="60" t="s">
        <v>393</v>
      </c>
      <c r="H108" s="61"/>
      <c r="I108" s="62"/>
      <c r="J108" s="109"/>
      <c r="K108" s="110"/>
      <c r="L108" s="111"/>
      <c r="M108" s="66"/>
      <c r="N108" s="66"/>
      <c r="O108" s="67"/>
      <c r="P108" s="35"/>
      <c r="Q108" s="35"/>
      <c r="R108" s="31"/>
      <c r="V108" s="35"/>
      <c r="W108" s="35"/>
      <c r="X108" s="31"/>
    </row>
    <row r="109" spans="1:24" ht="14.1" customHeight="1">
      <c r="A109" s="129"/>
      <c r="B109" s="126">
        <v>55</v>
      </c>
      <c r="C109" s="130" t="str">
        <f>排位赛总计104!C95</f>
        <v>赵德凯</v>
      </c>
      <c r="G109" s="60"/>
      <c r="H109" s="61"/>
      <c r="I109" s="62"/>
      <c r="J109" s="88" t="str">
        <f>IF(G107=G110,0,IF(G107&gt;G110,G106,G111))</f>
        <v>羊井昊</v>
      </c>
      <c r="K109" s="89"/>
      <c r="L109" s="89"/>
      <c r="M109" s="66"/>
      <c r="N109" s="66"/>
      <c r="O109" s="67"/>
      <c r="P109" s="35"/>
      <c r="Q109" s="35"/>
      <c r="R109" s="31"/>
      <c r="V109" s="35"/>
      <c r="W109" s="35"/>
      <c r="X109" s="31"/>
    </row>
    <row r="110" spans="1:24" ht="14.1" customHeight="1">
      <c r="A110" s="129"/>
      <c r="B110" s="126"/>
      <c r="C110" s="127"/>
      <c r="D110" s="156">
        <v>0</v>
      </c>
      <c r="E110" s="94" t="s">
        <v>62</v>
      </c>
      <c r="F110" s="96">
        <v>136</v>
      </c>
      <c r="G110" s="98">
        <v>124</v>
      </c>
      <c r="H110" s="99"/>
      <c r="I110" s="100"/>
      <c r="J110" s="90"/>
      <c r="K110" s="91"/>
      <c r="L110" s="91"/>
      <c r="M110" s="66"/>
      <c r="N110" s="66"/>
      <c r="O110" s="67"/>
      <c r="P110" s="35"/>
      <c r="Q110" s="35"/>
      <c r="R110" s="31"/>
      <c r="V110" s="35"/>
      <c r="W110" s="35"/>
      <c r="X110" s="31"/>
    </row>
    <row r="111" spans="1:24" ht="14.1" customHeight="1">
      <c r="A111" s="129"/>
      <c r="B111" s="126">
        <v>56</v>
      </c>
      <c r="C111" s="127" t="str">
        <f>排位赛总计104!C22</f>
        <v>王克彬</v>
      </c>
      <c r="D111" s="157"/>
      <c r="E111" s="95"/>
      <c r="F111" s="97"/>
      <c r="G111" s="101" t="str">
        <f>IF(D110=F110,0,IF(D110&gt;F110,C109,C111))</f>
        <v>王克彬</v>
      </c>
      <c r="H111" s="102"/>
      <c r="I111" s="102"/>
      <c r="J111" s="59"/>
      <c r="K111" s="59"/>
      <c r="L111" s="59"/>
      <c r="M111" s="66"/>
      <c r="N111" s="66"/>
      <c r="O111" s="67"/>
      <c r="P111" s="112">
        <v>137</v>
      </c>
      <c r="Q111" s="81"/>
      <c r="R111" s="82"/>
      <c r="V111" s="35"/>
      <c r="W111" s="35"/>
      <c r="X111" s="31"/>
    </row>
    <row r="112" spans="1:24" ht="14.1" customHeight="1">
      <c r="A112" s="129"/>
      <c r="B112" s="126"/>
      <c r="C112" s="128"/>
      <c r="G112" s="58"/>
      <c r="H112" s="58"/>
      <c r="I112" s="58"/>
      <c r="J112" s="59"/>
      <c r="K112" s="59"/>
      <c r="L112" s="59"/>
      <c r="M112" s="66"/>
      <c r="N112" s="66"/>
      <c r="O112" s="67"/>
      <c r="P112" s="113"/>
      <c r="Q112" s="83"/>
      <c r="R112" s="84"/>
      <c r="V112" s="35"/>
      <c r="W112" s="35"/>
      <c r="X112" s="31"/>
    </row>
    <row r="113" spans="1:31" ht="14.1" customHeight="1">
      <c r="A113" s="129" t="s">
        <v>70</v>
      </c>
      <c r="B113" s="126">
        <v>57</v>
      </c>
      <c r="C113" s="130" t="str">
        <f>排位赛总计104!C31</f>
        <v>王维</v>
      </c>
      <c r="G113" s="58"/>
      <c r="H113" s="58"/>
      <c r="I113" s="58"/>
      <c r="J113" s="59"/>
      <c r="K113" s="59"/>
      <c r="L113" s="59"/>
      <c r="M113" s="66"/>
      <c r="N113" s="66"/>
      <c r="O113" s="67"/>
      <c r="P113" s="114" t="str">
        <f>IF(M105=M119,0,IF(M105&gt;M119,M103,M121))</f>
        <v>徐敬哲</v>
      </c>
      <c r="Q113" s="79"/>
      <c r="R113" s="79"/>
      <c r="V113" s="35"/>
      <c r="W113" s="35"/>
      <c r="X113" s="31"/>
    </row>
    <row r="114" spans="1:31" ht="14.1" customHeight="1">
      <c r="A114" s="129"/>
      <c r="B114" s="126"/>
      <c r="C114" s="127"/>
      <c r="D114" s="92">
        <v>138</v>
      </c>
      <c r="E114" s="94" t="s">
        <v>62</v>
      </c>
      <c r="F114" s="96">
        <v>104</v>
      </c>
      <c r="G114" s="116" t="str">
        <f>IF(D114=F114,0,IF(D114&gt;F114,C113,C115))</f>
        <v>王维</v>
      </c>
      <c r="H114" s="117"/>
      <c r="I114" s="117"/>
      <c r="J114" s="59"/>
      <c r="K114" s="59"/>
      <c r="L114" s="59"/>
      <c r="M114" s="66"/>
      <c r="N114" s="66"/>
      <c r="O114" s="67"/>
      <c r="P114" s="112"/>
      <c r="Q114" s="115"/>
      <c r="R114" s="115"/>
      <c r="V114" s="35"/>
      <c r="W114" s="35"/>
      <c r="X114" s="31"/>
    </row>
    <row r="115" spans="1:31" ht="14.1" customHeight="1">
      <c r="A115" s="129"/>
      <c r="B115" s="126">
        <v>58</v>
      </c>
      <c r="C115" s="127" t="str">
        <f>排位赛总计104!C86</f>
        <v>钱雪俊</v>
      </c>
      <c r="D115" s="93"/>
      <c r="E115" s="95"/>
      <c r="F115" s="97"/>
      <c r="G115" s="105">
        <v>126</v>
      </c>
      <c r="H115" s="106"/>
      <c r="I115" s="108"/>
      <c r="J115" s="90" t="str">
        <f>IF(G115=G118,0,IF(G115&gt;G118,G114,G119))</f>
        <v>魏雨石</v>
      </c>
      <c r="K115" s="91"/>
      <c r="L115" s="91"/>
      <c r="M115" s="66"/>
      <c r="N115" s="66"/>
      <c r="O115" s="67"/>
      <c r="V115" s="35"/>
      <c r="W115" s="35"/>
      <c r="X115" s="31"/>
    </row>
    <row r="116" spans="1:31" ht="14.1" customHeight="1">
      <c r="A116" s="129"/>
      <c r="B116" s="126"/>
      <c r="C116" s="128"/>
      <c r="G116" s="60"/>
      <c r="H116" s="61"/>
      <c r="I116" s="62"/>
      <c r="J116" s="109"/>
      <c r="K116" s="110"/>
      <c r="L116" s="110"/>
      <c r="M116" s="66"/>
      <c r="N116" s="66"/>
      <c r="O116" s="67"/>
      <c r="V116" s="35"/>
      <c r="W116" s="35"/>
      <c r="X116" s="31"/>
    </row>
    <row r="117" spans="1:31" ht="14.1" customHeight="1">
      <c r="A117" s="129"/>
      <c r="B117" s="126">
        <v>59</v>
      </c>
      <c r="C117" s="130" t="str">
        <f>排位赛总计104!C79</f>
        <v>徐晋</v>
      </c>
      <c r="G117" s="60"/>
      <c r="H117" s="61"/>
      <c r="I117" s="62"/>
      <c r="J117" s="88">
        <v>138</v>
      </c>
      <c r="K117" s="89"/>
      <c r="L117" s="103"/>
      <c r="M117" s="66"/>
      <c r="N117" s="66"/>
      <c r="O117" s="67"/>
      <c r="V117" s="35"/>
      <c r="W117" s="35"/>
      <c r="X117" s="31"/>
    </row>
    <row r="118" spans="1:31" ht="14.1" customHeight="1">
      <c r="A118" s="129"/>
      <c r="B118" s="126"/>
      <c r="C118" s="127"/>
      <c r="D118" s="92">
        <v>111</v>
      </c>
      <c r="E118" s="94" t="s">
        <v>383</v>
      </c>
      <c r="F118" s="96">
        <v>138</v>
      </c>
      <c r="G118" s="98">
        <v>135</v>
      </c>
      <c r="H118" s="99"/>
      <c r="I118" s="100"/>
      <c r="J118" s="90"/>
      <c r="K118" s="91"/>
      <c r="L118" s="104"/>
      <c r="M118" s="66"/>
      <c r="N118" s="66"/>
      <c r="O118" s="67"/>
      <c r="V118" s="35"/>
      <c r="W118" s="35"/>
      <c r="X118" s="31"/>
    </row>
    <row r="119" spans="1:31" ht="14.1" customHeight="1">
      <c r="A119" s="129"/>
      <c r="B119" s="126">
        <v>60</v>
      </c>
      <c r="C119" s="127" t="str">
        <f>排位赛总计104!C38</f>
        <v>魏雨石</v>
      </c>
      <c r="D119" s="93"/>
      <c r="E119" s="95"/>
      <c r="F119" s="97"/>
      <c r="G119" s="105" t="str">
        <f>IF(D118=F118,0,IF(D118&gt;F118,C117,C119))</f>
        <v>魏雨石</v>
      </c>
      <c r="H119" s="106"/>
      <c r="I119" s="106"/>
      <c r="J119" s="57"/>
      <c r="K119" s="63"/>
      <c r="L119" s="64"/>
      <c r="M119" s="90">
        <v>141</v>
      </c>
      <c r="N119" s="91"/>
      <c r="O119" s="104"/>
      <c r="U119" t="s">
        <v>386</v>
      </c>
      <c r="V119" s="35"/>
      <c r="W119" s="35"/>
      <c r="X119" s="31"/>
    </row>
    <row r="120" spans="1:31" ht="14.1" customHeight="1">
      <c r="A120" s="129"/>
      <c r="B120" s="126"/>
      <c r="C120" s="128"/>
      <c r="G120" s="58"/>
      <c r="H120" s="58"/>
      <c r="I120" s="58"/>
      <c r="J120" s="57"/>
      <c r="K120" s="63"/>
      <c r="L120" s="64"/>
      <c r="M120" s="109"/>
      <c r="N120" s="110"/>
      <c r="O120" s="111"/>
      <c r="V120" s="35"/>
      <c r="W120" s="35"/>
      <c r="X120" s="31"/>
    </row>
    <row r="121" spans="1:31" ht="14.1" customHeight="1">
      <c r="A121" s="129"/>
      <c r="B121" s="126">
        <v>61</v>
      </c>
      <c r="C121" s="130">
        <v>0</v>
      </c>
      <c r="G121" s="58"/>
      <c r="H121" s="58"/>
      <c r="I121" s="58"/>
      <c r="J121" s="57"/>
      <c r="K121" s="63"/>
      <c r="L121" s="64"/>
      <c r="M121" s="88" t="str">
        <f>IF(J117=J123,0,IF(J117&gt;J123,J115,J125))</f>
        <v>徐敬哲</v>
      </c>
      <c r="N121" s="89"/>
      <c r="O121" s="89"/>
      <c r="V121" s="35"/>
      <c r="W121" s="35"/>
      <c r="X121" s="31"/>
    </row>
    <row r="122" spans="1:31" ht="14.1" customHeight="1">
      <c r="A122" s="129"/>
      <c r="B122" s="126"/>
      <c r="C122" s="127"/>
      <c r="D122" s="92">
        <v>1</v>
      </c>
      <c r="E122" s="94" t="s">
        <v>62</v>
      </c>
      <c r="F122" s="96">
        <v>1</v>
      </c>
      <c r="G122" s="101">
        <f>IF(D122=F122,0,IF(D122&gt;F122,C121,C123))</f>
        <v>0</v>
      </c>
      <c r="H122" s="102"/>
      <c r="I122" s="102"/>
      <c r="J122" s="57"/>
      <c r="K122" s="63"/>
      <c r="L122" s="64"/>
      <c r="M122" s="90"/>
      <c r="N122" s="107"/>
      <c r="O122" s="107"/>
      <c r="V122" s="35"/>
      <c r="W122" s="35"/>
      <c r="X122" s="31"/>
    </row>
    <row r="123" spans="1:31" ht="14.1" customHeight="1">
      <c r="A123" s="129"/>
      <c r="B123" s="126">
        <v>62</v>
      </c>
      <c r="C123" s="127">
        <v>0</v>
      </c>
      <c r="D123" s="93"/>
      <c r="E123" s="95"/>
      <c r="F123" s="97"/>
      <c r="G123" s="105">
        <v>0</v>
      </c>
      <c r="H123" s="106"/>
      <c r="I123" s="108"/>
      <c r="J123" s="90">
        <v>141</v>
      </c>
      <c r="K123" s="91"/>
      <c r="L123" s="104"/>
      <c r="M123" s="59"/>
      <c r="N123" s="59"/>
      <c r="O123" s="59"/>
      <c r="V123" s="35"/>
      <c r="W123" s="35"/>
      <c r="X123" s="31"/>
      <c r="AC123" s="78" t="s">
        <v>81</v>
      </c>
      <c r="AD123" s="79" t="str">
        <f>IF(AA125=AA127,0,IF(AA125&gt;AA127,Z125,Z127))</f>
        <v>顾森佶</v>
      </c>
      <c r="AE123" s="80"/>
    </row>
    <row r="124" spans="1:31" ht="14.1" customHeight="1">
      <c r="A124" s="129"/>
      <c r="B124" s="126"/>
      <c r="C124" s="128"/>
      <c r="G124" s="60"/>
      <c r="H124" s="61"/>
      <c r="I124" s="62"/>
      <c r="J124" s="109"/>
      <c r="K124" s="110"/>
      <c r="L124" s="111"/>
      <c r="M124" s="59"/>
      <c r="N124" s="59"/>
      <c r="O124" s="59"/>
      <c r="V124" s="35"/>
      <c r="W124" s="35"/>
      <c r="X124" s="31"/>
      <c r="AC124" s="76"/>
      <c r="AD124" s="81"/>
      <c r="AE124" s="82"/>
    </row>
    <row r="125" spans="1:31" ht="14.1" customHeight="1">
      <c r="A125" s="129"/>
      <c r="B125" s="126">
        <v>63</v>
      </c>
      <c r="C125" s="130">
        <v>0</v>
      </c>
      <c r="G125" s="60"/>
      <c r="H125" s="61"/>
      <c r="I125" s="62"/>
      <c r="J125" s="88" t="str">
        <f>IF(G123=G126,0,IF(G123&gt;G126,G122,G127))</f>
        <v>徐敬哲</v>
      </c>
      <c r="K125" s="89"/>
      <c r="L125" s="89"/>
      <c r="M125" s="59"/>
      <c r="N125" s="59"/>
      <c r="O125" s="59"/>
      <c r="V125" s="35"/>
      <c r="W125" s="35"/>
      <c r="X125" s="31"/>
      <c r="Y125" s="78" t="s">
        <v>79</v>
      </c>
      <c r="Z125" s="85" t="str">
        <f>IF(S33=S95,0,IF(S33&gt;S95,S31,S97))</f>
        <v>程建斌</v>
      </c>
      <c r="AA125" s="85">
        <v>0</v>
      </c>
      <c r="AC125" s="76"/>
      <c r="AD125" s="81"/>
      <c r="AE125" s="82"/>
    </row>
    <row r="126" spans="1:31" ht="14.1" customHeight="1">
      <c r="A126" s="129"/>
      <c r="B126" s="126"/>
      <c r="C126" s="127"/>
      <c r="D126" s="92">
        <v>0</v>
      </c>
      <c r="E126" s="94" t="s">
        <v>62</v>
      </c>
      <c r="F126" s="96">
        <v>1</v>
      </c>
      <c r="G126" s="98">
        <v>1</v>
      </c>
      <c r="H126" s="99"/>
      <c r="I126" s="100"/>
      <c r="J126" s="90"/>
      <c r="K126" s="91"/>
      <c r="L126" s="91"/>
      <c r="M126" s="59"/>
      <c r="N126" s="59"/>
      <c r="O126" s="59"/>
      <c r="V126" s="35"/>
      <c r="W126" s="35"/>
      <c r="X126" s="31"/>
      <c r="Y126" s="76"/>
      <c r="Z126" s="86"/>
      <c r="AA126" s="86"/>
      <c r="AC126" s="77"/>
      <c r="AD126" s="83"/>
      <c r="AE126" s="84"/>
    </row>
    <row r="127" spans="1:31" ht="14.1" customHeight="1">
      <c r="A127" s="129"/>
      <c r="B127" s="126">
        <v>64</v>
      </c>
      <c r="C127" s="127" t="str">
        <f>排位赛总计104!C6</f>
        <v>徐敬哲</v>
      </c>
      <c r="D127" s="93"/>
      <c r="E127" s="95"/>
      <c r="F127" s="97"/>
      <c r="G127" s="101" t="str">
        <f>IF(D126=F126,0,IF(D126&gt;F126,C125,C127))</f>
        <v>徐敬哲</v>
      </c>
      <c r="H127" s="102"/>
      <c r="I127" s="102"/>
      <c r="J127" s="57"/>
      <c r="K127" s="57"/>
      <c r="L127" s="57"/>
      <c r="M127" s="59"/>
      <c r="N127" s="59"/>
      <c r="O127" s="59"/>
      <c r="V127" s="35"/>
      <c r="W127" s="35"/>
      <c r="X127" s="31"/>
      <c r="Y127" s="76"/>
      <c r="Z127" s="86" t="str">
        <f>IF(S161=S223,0,IF(S161&gt;S223,S159,S225))</f>
        <v>顾森佶</v>
      </c>
      <c r="AA127" s="86">
        <v>1</v>
      </c>
      <c r="AB127" s="43"/>
      <c r="AC127" s="78" t="s">
        <v>82</v>
      </c>
      <c r="AD127" s="79" t="str">
        <f>IF(AA125=AA127,0,IF(AA127&lt;AA125,Z127,Z125))</f>
        <v>程建斌</v>
      </c>
      <c r="AE127" s="80"/>
    </row>
    <row r="128" spans="1:31" ht="14.1" customHeight="1">
      <c r="A128" s="129"/>
      <c r="B128" s="126"/>
      <c r="C128" s="128"/>
      <c r="G128" s="58"/>
      <c r="H128" s="58"/>
      <c r="I128" s="58"/>
      <c r="J128" s="59"/>
      <c r="K128" s="59"/>
      <c r="L128" s="59"/>
      <c r="M128" s="59"/>
      <c r="N128" s="59"/>
      <c r="O128" s="59"/>
      <c r="V128" s="35"/>
      <c r="W128" s="35"/>
      <c r="X128" s="31"/>
      <c r="Y128" s="77"/>
      <c r="Z128" s="87"/>
      <c r="AA128" s="87"/>
      <c r="AB128" s="44"/>
      <c r="AC128" s="76"/>
      <c r="AD128" s="81"/>
      <c r="AE128" s="82"/>
    </row>
    <row r="129" spans="1:31" ht="14.1" customHeight="1">
      <c r="A129" s="129" t="s">
        <v>71</v>
      </c>
      <c r="B129" s="126">
        <v>65</v>
      </c>
      <c r="C129" s="130" t="str">
        <f>排位赛总计104!C5</f>
        <v>顾森佶</v>
      </c>
      <c r="G129" s="58"/>
      <c r="H129" s="58"/>
      <c r="I129" s="58"/>
      <c r="J129" s="59"/>
      <c r="K129" s="59"/>
      <c r="L129" s="59"/>
      <c r="M129" s="59"/>
      <c r="N129" s="59"/>
      <c r="O129" s="59"/>
      <c r="V129" s="35"/>
      <c r="W129" s="35"/>
      <c r="X129" s="31"/>
      <c r="Y129" s="76" t="s">
        <v>80</v>
      </c>
      <c r="Z129" s="85" t="str">
        <f>IF(S33=S95,0,IF(S95&gt;S33,S31,S97))</f>
        <v>王晓杰</v>
      </c>
      <c r="AA129" s="86">
        <v>0</v>
      </c>
      <c r="AC129" s="76"/>
      <c r="AD129" s="81"/>
      <c r="AE129" s="82"/>
    </row>
    <row r="130" spans="1:31" ht="14.1" customHeight="1">
      <c r="A130" s="129"/>
      <c r="B130" s="126"/>
      <c r="C130" s="127"/>
      <c r="D130" s="92">
        <v>1</v>
      </c>
      <c r="E130" s="94" t="s">
        <v>62</v>
      </c>
      <c r="F130" s="96">
        <v>0</v>
      </c>
      <c r="G130" s="116" t="str">
        <f>IF(D130=F130,0,IF(D130&gt;F130,C129,C131))</f>
        <v>顾森佶</v>
      </c>
      <c r="H130" s="117"/>
      <c r="I130" s="117"/>
      <c r="J130" s="59"/>
      <c r="K130" s="59"/>
      <c r="L130" s="59"/>
      <c r="M130" s="59"/>
      <c r="N130" s="59"/>
      <c r="O130" s="59"/>
      <c r="V130" s="35"/>
      <c r="W130" s="35"/>
      <c r="X130" s="31"/>
      <c r="Y130" s="76"/>
      <c r="Z130" s="86"/>
      <c r="AA130" s="86"/>
      <c r="AC130" s="77"/>
      <c r="AD130" s="83"/>
      <c r="AE130" s="84"/>
    </row>
    <row r="131" spans="1:31" ht="14.1" customHeight="1">
      <c r="A131" s="129"/>
      <c r="B131" s="126">
        <v>66</v>
      </c>
      <c r="C131" s="127">
        <v>0</v>
      </c>
      <c r="D131" s="93"/>
      <c r="E131" s="95"/>
      <c r="F131" s="97"/>
      <c r="G131" s="105">
        <v>136</v>
      </c>
      <c r="H131" s="106"/>
      <c r="I131" s="108"/>
      <c r="J131" s="90" t="str">
        <f>IF(G131=G134,0,IF(G131&gt;G134,G130,G135))</f>
        <v>顾森佶</v>
      </c>
      <c r="K131" s="91"/>
      <c r="L131" s="91"/>
      <c r="M131" s="59"/>
      <c r="N131" s="59"/>
      <c r="O131" s="59"/>
      <c r="V131" s="35"/>
      <c r="W131" s="35"/>
      <c r="X131" s="31"/>
      <c r="Y131" s="76"/>
      <c r="Z131" s="86" t="str">
        <f>IF(S161=S223,0,IF(S223&gt;S161,S159,S225))</f>
        <v>宗奇鸣</v>
      </c>
      <c r="AA131" s="86">
        <v>1</v>
      </c>
      <c r="AC131" s="76" t="s">
        <v>83</v>
      </c>
      <c r="AD131" s="81" t="str">
        <f>IF(AA129=AA131,0,IF(AA129&gt;AA131,Z129,Z131))</f>
        <v>宗奇鸣</v>
      </c>
      <c r="AE131" s="82"/>
    </row>
    <row r="132" spans="1:31" ht="14.1" customHeight="1">
      <c r="A132" s="129"/>
      <c r="B132" s="126"/>
      <c r="C132" s="128"/>
      <c r="G132" s="60"/>
      <c r="H132" s="61"/>
      <c r="I132" s="62"/>
      <c r="J132" s="109"/>
      <c r="K132" s="110"/>
      <c r="L132" s="110"/>
      <c r="M132" s="72"/>
      <c r="N132" s="59"/>
      <c r="O132" s="59"/>
      <c r="V132" s="35"/>
      <c r="W132" s="35"/>
      <c r="X132" s="31"/>
      <c r="Y132" s="77"/>
      <c r="Z132" s="87"/>
      <c r="AA132" s="87"/>
      <c r="AC132" s="76"/>
      <c r="AD132" s="81"/>
      <c r="AE132" s="82"/>
    </row>
    <row r="133" spans="1:31" ht="14.1" customHeight="1">
      <c r="A133" s="129"/>
      <c r="B133" s="126">
        <v>67</v>
      </c>
      <c r="C133" s="130">
        <v>0</v>
      </c>
      <c r="G133" s="60"/>
      <c r="H133" s="61"/>
      <c r="I133" s="62"/>
      <c r="J133" s="88">
        <v>140</v>
      </c>
      <c r="K133" s="89"/>
      <c r="L133" s="103"/>
      <c r="M133" s="57"/>
      <c r="N133" s="65"/>
      <c r="O133" s="65"/>
      <c r="V133" s="35"/>
      <c r="W133" s="35"/>
      <c r="X133" s="31"/>
      <c r="AC133" s="76"/>
      <c r="AD133" s="81"/>
      <c r="AE133" s="82"/>
    </row>
    <row r="134" spans="1:31" ht="14.1" customHeight="1">
      <c r="A134" s="129"/>
      <c r="B134" s="126"/>
      <c r="C134" s="127"/>
      <c r="D134" s="92">
        <v>1</v>
      </c>
      <c r="E134" s="94" t="s">
        <v>62</v>
      </c>
      <c r="F134" s="96">
        <v>1</v>
      </c>
      <c r="G134" s="98">
        <v>0</v>
      </c>
      <c r="H134" s="99"/>
      <c r="I134" s="100"/>
      <c r="J134" s="90"/>
      <c r="K134" s="91"/>
      <c r="L134" s="104"/>
      <c r="M134" s="59"/>
      <c r="N134" s="59"/>
      <c r="O134" s="59"/>
      <c r="V134" s="35"/>
      <c r="W134" s="35"/>
      <c r="X134" s="31"/>
      <c r="AC134" s="77"/>
      <c r="AD134" s="83"/>
      <c r="AE134" s="84"/>
    </row>
    <row r="135" spans="1:31" ht="14.1" customHeight="1">
      <c r="A135" s="129"/>
      <c r="B135" s="126">
        <v>68</v>
      </c>
      <c r="C135" s="127">
        <v>0</v>
      </c>
      <c r="D135" s="93"/>
      <c r="E135" s="95"/>
      <c r="F135" s="97"/>
      <c r="G135" s="101">
        <f>IF(D134=F134,0,IF(D134&gt;F134,C133,C135))</f>
        <v>0</v>
      </c>
      <c r="H135" s="102"/>
      <c r="I135" s="102"/>
      <c r="J135" s="57"/>
      <c r="K135" s="63"/>
      <c r="L135" s="64"/>
      <c r="M135" s="90" t="str">
        <f>IF(J133=J139,0,IF(J133&gt;J139,J131,J141))</f>
        <v>顾森佶</v>
      </c>
      <c r="N135" s="107"/>
      <c r="O135" s="107"/>
      <c r="V135" s="35"/>
      <c r="W135" s="35"/>
      <c r="X135" s="31"/>
    </row>
    <row r="136" spans="1:31" ht="14.1" customHeight="1">
      <c r="A136" s="129"/>
      <c r="B136" s="126"/>
      <c r="C136" s="128"/>
      <c r="G136" s="58"/>
      <c r="H136" s="58"/>
      <c r="I136" s="58"/>
      <c r="J136" s="57"/>
      <c r="K136" s="63"/>
      <c r="L136" s="64"/>
      <c r="M136" s="109"/>
      <c r="N136" s="110"/>
      <c r="O136" s="110"/>
      <c r="V136" s="35"/>
      <c r="W136" s="35"/>
      <c r="X136" s="31"/>
    </row>
    <row r="137" spans="1:31" ht="14.1" customHeight="1">
      <c r="A137" s="129"/>
      <c r="B137" s="126">
        <v>69</v>
      </c>
      <c r="C137" s="130" t="str">
        <f>排位赛总计104!C37</f>
        <v>孙强</v>
      </c>
      <c r="G137" s="58"/>
      <c r="H137" s="58"/>
      <c r="I137" s="58"/>
      <c r="J137" s="57"/>
      <c r="K137" s="63"/>
      <c r="L137" s="64"/>
      <c r="M137" s="88">
        <v>143</v>
      </c>
      <c r="N137" s="89"/>
      <c r="O137" s="103"/>
      <c r="V137" s="35"/>
      <c r="W137" s="35"/>
      <c r="X137" s="31"/>
    </row>
    <row r="138" spans="1:31" ht="14.1" customHeight="1">
      <c r="A138" s="129"/>
      <c r="B138" s="126"/>
      <c r="C138" s="127"/>
      <c r="D138" s="92">
        <v>129</v>
      </c>
      <c r="E138" s="94" t="s">
        <v>62</v>
      </c>
      <c r="F138" s="96">
        <v>114</v>
      </c>
      <c r="G138" s="101" t="str">
        <f>IF(D138=F138,0,IF(D138&gt;F138,C137,C139))</f>
        <v>孙强</v>
      </c>
      <c r="H138" s="102"/>
      <c r="I138" s="102"/>
      <c r="J138" s="57"/>
      <c r="K138" s="63"/>
      <c r="L138" s="64"/>
      <c r="M138" s="90"/>
      <c r="N138" s="91"/>
      <c r="O138" s="104"/>
      <c r="V138" s="35"/>
      <c r="W138" s="35"/>
      <c r="X138" s="31"/>
    </row>
    <row r="139" spans="1:31" ht="14.1" customHeight="1">
      <c r="A139" s="129"/>
      <c r="B139" s="126">
        <v>70</v>
      </c>
      <c r="C139" s="127" t="str">
        <f>排位赛总计104!C80</f>
        <v>梅逸</v>
      </c>
      <c r="D139" s="93"/>
      <c r="E139" s="95"/>
      <c r="F139" s="97"/>
      <c r="G139" s="105">
        <v>129</v>
      </c>
      <c r="H139" s="106"/>
      <c r="I139" s="108"/>
      <c r="J139" s="90">
        <v>136</v>
      </c>
      <c r="K139" s="91"/>
      <c r="L139" s="104"/>
      <c r="M139" s="66"/>
      <c r="N139" s="66"/>
      <c r="O139" s="67"/>
      <c r="V139" s="35"/>
      <c r="W139" s="35"/>
      <c r="X139" s="31"/>
    </row>
    <row r="140" spans="1:31" ht="14.1" customHeight="1">
      <c r="A140" s="129"/>
      <c r="B140" s="126"/>
      <c r="C140" s="128"/>
      <c r="G140" s="60"/>
      <c r="H140" s="61"/>
      <c r="I140" s="62"/>
      <c r="J140" s="109"/>
      <c r="K140" s="110"/>
      <c r="L140" s="111"/>
      <c r="M140" s="66"/>
      <c r="N140" s="66"/>
      <c r="O140" s="67"/>
      <c r="V140" s="35"/>
      <c r="W140" s="35"/>
      <c r="X140" s="31"/>
    </row>
    <row r="141" spans="1:31" ht="14.1" customHeight="1">
      <c r="A141" s="129"/>
      <c r="B141" s="126">
        <v>71</v>
      </c>
      <c r="C141" s="130" t="str">
        <f>排位赛总计104!C85</f>
        <v>李力</v>
      </c>
      <c r="G141" s="60"/>
      <c r="H141" s="61"/>
      <c r="I141" s="62"/>
      <c r="J141" s="88" t="str">
        <f>IF(G139=G142,0,IF(G139&gt;G142,G138,G143))</f>
        <v>杨晓峰</v>
      </c>
      <c r="K141" s="89"/>
      <c r="L141" s="89"/>
      <c r="M141" s="66"/>
      <c r="N141" s="66"/>
      <c r="O141" s="67"/>
      <c r="V141" s="35"/>
      <c r="W141" s="35"/>
      <c r="X141" s="31"/>
    </row>
    <row r="142" spans="1:31" ht="14.1" customHeight="1">
      <c r="A142" s="129"/>
      <c r="B142" s="126"/>
      <c r="C142" s="127"/>
      <c r="D142" s="124">
        <v>0</v>
      </c>
      <c r="E142" s="94" t="s">
        <v>62</v>
      </c>
      <c r="F142" s="96">
        <v>127</v>
      </c>
      <c r="G142" s="98">
        <v>142</v>
      </c>
      <c r="H142" s="99"/>
      <c r="I142" s="100"/>
      <c r="J142" s="90"/>
      <c r="K142" s="91"/>
      <c r="L142" s="91"/>
      <c r="M142" s="66"/>
      <c r="N142" s="66"/>
      <c r="O142" s="67"/>
      <c r="V142" s="35"/>
      <c r="W142" s="35"/>
      <c r="X142" s="31"/>
    </row>
    <row r="143" spans="1:31" ht="14.1" customHeight="1">
      <c r="A143" s="129"/>
      <c r="B143" s="126">
        <v>72</v>
      </c>
      <c r="C143" s="127" t="str">
        <f>排位赛总计104!C32</f>
        <v>杨晓峰</v>
      </c>
      <c r="D143" s="125"/>
      <c r="E143" s="95"/>
      <c r="F143" s="97"/>
      <c r="G143" s="101" t="str">
        <f>IF(D142=F142,0,IF(D142&gt;F142,C141,C143))</f>
        <v>杨晓峰</v>
      </c>
      <c r="H143" s="102"/>
      <c r="I143" s="102"/>
      <c r="J143" s="59"/>
      <c r="K143" s="59"/>
      <c r="L143" s="59"/>
      <c r="M143" s="66"/>
      <c r="N143" s="66"/>
      <c r="O143" s="67"/>
      <c r="P143" s="112" t="str">
        <f>IF(M137=M151,0,IF(M137&gt;M151,M135,M153))</f>
        <v>顾森佶</v>
      </c>
      <c r="Q143" s="115"/>
      <c r="R143" s="115"/>
      <c r="V143" s="35"/>
      <c r="W143" s="35"/>
      <c r="X143" s="31"/>
    </row>
    <row r="144" spans="1:31" ht="14.1" customHeight="1">
      <c r="A144" s="129"/>
      <c r="B144" s="126"/>
      <c r="C144" s="128"/>
      <c r="D144" s="32" t="s">
        <v>394</v>
      </c>
      <c r="G144" s="58"/>
      <c r="H144" s="58"/>
      <c r="I144" s="58"/>
      <c r="J144" s="59"/>
      <c r="K144" s="59"/>
      <c r="L144" s="59"/>
      <c r="M144" s="66"/>
      <c r="N144" s="66"/>
      <c r="O144" s="67"/>
      <c r="P144" s="113"/>
      <c r="Q144" s="83"/>
      <c r="R144" s="83"/>
      <c r="V144" s="35"/>
      <c r="W144" s="35"/>
      <c r="X144" s="31"/>
    </row>
    <row r="145" spans="1:24" ht="14.1" customHeight="1">
      <c r="A145" s="129" t="s">
        <v>72</v>
      </c>
      <c r="B145" s="126">
        <v>73</v>
      </c>
      <c r="C145" s="130" t="str">
        <f>排位赛总计104!C21</f>
        <v>阮持华</v>
      </c>
      <c r="G145" s="58"/>
      <c r="H145" s="58"/>
      <c r="I145" s="58"/>
      <c r="J145" s="59"/>
      <c r="K145" s="59"/>
      <c r="L145" s="59"/>
      <c r="M145" s="66"/>
      <c r="N145" s="66"/>
      <c r="O145" s="67"/>
      <c r="P145" s="114">
        <v>143</v>
      </c>
      <c r="Q145" s="79"/>
      <c r="R145" s="80"/>
      <c r="V145" s="35"/>
      <c r="W145" s="35"/>
      <c r="X145" s="31"/>
    </row>
    <row r="146" spans="1:24" ht="14.1" customHeight="1">
      <c r="A146" s="129"/>
      <c r="B146" s="126"/>
      <c r="C146" s="127"/>
      <c r="D146" s="92">
        <v>1</v>
      </c>
      <c r="E146" s="94" t="s">
        <v>62</v>
      </c>
      <c r="F146" s="96">
        <v>0</v>
      </c>
      <c r="G146" s="116" t="str">
        <f>IF(D146=F146,0,IF(D146&gt;F146,C145,C147))</f>
        <v>阮持华</v>
      </c>
      <c r="H146" s="117"/>
      <c r="I146" s="117"/>
      <c r="J146" s="59"/>
      <c r="K146" s="59"/>
      <c r="L146" s="59"/>
      <c r="M146" s="66"/>
      <c r="N146" s="66"/>
      <c r="O146" s="67"/>
      <c r="P146" s="112"/>
      <c r="Q146" s="81"/>
      <c r="R146" s="82"/>
      <c r="V146" s="35"/>
      <c r="W146" s="35"/>
      <c r="X146" s="31"/>
    </row>
    <row r="147" spans="1:24" ht="14.1" customHeight="1">
      <c r="A147" s="129"/>
      <c r="B147" s="126">
        <v>74</v>
      </c>
      <c r="C147" s="127">
        <f>排位赛总计104!C96</f>
        <v>0</v>
      </c>
      <c r="D147" s="93"/>
      <c r="E147" s="95"/>
      <c r="F147" s="97"/>
      <c r="G147" s="105">
        <v>132</v>
      </c>
      <c r="H147" s="106"/>
      <c r="I147" s="108"/>
      <c r="J147" s="90" t="str">
        <f>IF(G147=G150,0,IF(G147&gt;G150,G146,G151))</f>
        <v>黄炎峰</v>
      </c>
      <c r="K147" s="91"/>
      <c r="L147" s="91"/>
      <c r="M147" s="66"/>
      <c r="N147" s="66"/>
      <c r="O147" s="67"/>
      <c r="P147" s="35"/>
      <c r="Q147" s="35"/>
      <c r="R147" s="31"/>
      <c r="V147" s="35"/>
      <c r="W147" s="35"/>
      <c r="X147" s="31"/>
    </row>
    <row r="148" spans="1:24" ht="14.1" customHeight="1">
      <c r="A148" s="129"/>
      <c r="B148" s="126"/>
      <c r="C148" s="128"/>
      <c r="G148" s="60"/>
      <c r="H148" s="61"/>
      <c r="I148" s="62"/>
      <c r="J148" s="109"/>
      <c r="K148" s="110"/>
      <c r="L148" s="110"/>
      <c r="M148" s="66"/>
      <c r="N148" s="66"/>
      <c r="O148" s="67"/>
      <c r="P148" s="35"/>
      <c r="Q148" s="35"/>
      <c r="R148" s="31"/>
      <c r="V148" s="35"/>
      <c r="W148" s="35"/>
      <c r="X148" s="31"/>
    </row>
    <row r="149" spans="1:24" ht="14.1" customHeight="1">
      <c r="A149" s="129"/>
      <c r="B149" s="126">
        <v>75</v>
      </c>
      <c r="C149" s="130" t="str">
        <f>排位赛总计104!C69</f>
        <v>刘为人</v>
      </c>
      <c r="G149" s="60"/>
      <c r="H149" s="61"/>
      <c r="I149" s="62"/>
      <c r="J149" s="88">
        <v>135</v>
      </c>
      <c r="K149" s="89"/>
      <c r="L149" s="103"/>
      <c r="M149" s="66"/>
      <c r="N149" s="66"/>
      <c r="O149" s="67"/>
      <c r="P149" s="35"/>
      <c r="Q149" s="35"/>
      <c r="R149" s="31"/>
      <c r="V149" s="35"/>
      <c r="W149" s="35"/>
      <c r="X149" s="31"/>
    </row>
    <row r="150" spans="1:24" ht="14.1" customHeight="1">
      <c r="A150" s="129"/>
      <c r="B150" s="126"/>
      <c r="C150" s="127"/>
      <c r="D150" s="92">
        <v>126</v>
      </c>
      <c r="E150" s="94" t="s">
        <v>62</v>
      </c>
      <c r="F150" s="96">
        <v>137</v>
      </c>
      <c r="G150" s="98">
        <v>134</v>
      </c>
      <c r="H150" s="99"/>
      <c r="I150" s="100"/>
      <c r="J150" s="90"/>
      <c r="K150" s="91"/>
      <c r="L150" s="104"/>
      <c r="M150" s="66"/>
      <c r="N150" s="66"/>
      <c r="O150" s="67"/>
      <c r="P150" s="35"/>
      <c r="Q150" s="35"/>
      <c r="R150" s="31"/>
      <c r="V150" s="35"/>
      <c r="W150" s="35"/>
      <c r="X150" s="31"/>
    </row>
    <row r="151" spans="1:24" ht="14.1" customHeight="1">
      <c r="A151" s="129"/>
      <c r="B151" s="126">
        <v>76</v>
      </c>
      <c r="C151" s="127" t="str">
        <f>排位赛总计104!C48</f>
        <v>黄炎峰</v>
      </c>
      <c r="D151" s="93"/>
      <c r="E151" s="95"/>
      <c r="F151" s="97"/>
      <c r="G151" s="105" t="str">
        <f>IF(D150=F150,0,IF(D150&gt;F150,C149,C151))</f>
        <v>黄炎峰</v>
      </c>
      <c r="H151" s="106"/>
      <c r="I151" s="106"/>
      <c r="J151" s="57"/>
      <c r="K151" s="63"/>
      <c r="L151" s="64"/>
      <c r="M151" s="90">
        <v>138</v>
      </c>
      <c r="N151" s="91"/>
      <c r="O151" s="104"/>
      <c r="P151" s="35"/>
      <c r="Q151" s="35"/>
      <c r="R151" s="31"/>
      <c r="V151" s="35"/>
      <c r="W151" s="35"/>
      <c r="X151" s="31"/>
    </row>
    <row r="152" spans="1:24" ht="14.1" customHeight="1">
      <c r="A152" s="129"/>
      <c r="B152" s="126"/>
      <c r="C152" s="128"/>
      <c r="G152" s="58"/>
      <c r="H152" s="58"/>
      <c r="I152" s="58"/>
      <c r="J152" s="57"/>
      <c r="K152" s="63"/>
      <c r="L152" s="64"/>
      <c r="M152" s="109"/>
      <c r="N152" s="110"/>
      <c r="O152" s="111"/>
      <c r="P152" s="35"/>
      <c r="Q152" s="35"/>
      <c r="R152" s="31"/>
      <c r="V152" s="35"/>
      <c r="W152" s="35"/>
      <c r="X152" s="31"/>
    </row>
    <row r="153" spans="1:24" ht="14.1" customHeight="1">
      <c r="A153" s="129"/>
      <c r="B153" s="126">
        <v>77</v>
      </c>
      <c r="C153" s="130" t="str">
        <f>排位赛总计104!C53</f>
        <v>宋祖旺</v>
      </c>
      <c r="G153" s="58"/>
      <c r="H153" s="58"/>
      <c r="I153" s="58"/>
      <c r="J153" s="57"/>
      <c r="K153" s="63"/>
      <c r="L153" s="64"/>
      <c r="M153" s="88" t="str">
        <f>IF(J149=J155,0,IF(J149&gt;J155,J147,J157))</f>
        <v>张师恩</v>
      </c>
      <c r="N153" s="89"/>
      <c r="O153" s="89"/>
      <c r="P153" s="35"/>
      <c r="Q153" s="35"/>
      <c r="R153" s="31"/>
      <c r="V153" s="35"/>
      <c r="W153" s="35"/>
      <c r="X153" s="31"/>
    </row>
    <row r="154" spans="1:24" ht="14.1" customHeight="1">
      <c r="A154" s="129"/>
      <c r="B154" s="126"/>
      <c r="C154" s="127"/>
      <c r="D154" s="92">
        <v>116</v>
      </c>
      <c r="E154" s="94" t="s">
        <v>62</v>
      </c>
      <c r="F154" s="96">
        <v>132</v>
      </c>
      <c r="G154" s="101" t="str">
        <f>IF(D154=F154,0,IF(D154&gt;F154,C153,C155))</f>
        <v>廖小宁</v>
      </c>
      <c r="H154" s="102"/>
      <c r="I154" s="102"/>
      <c r="J154" s="57"/>
      <c r="K154" s="63"/>
      <c r="L154" s="64"/>
      <c r="M154" s="90"/>
      <c r="N154" s="107"/>
      <c r="O154" s="107"/>
      <c r="P154" s="35"/>
      <c r="Q154" s="35"/>
      <c r="R154" s="31"/>
      <c r="V154" s="35"/>
      <c r="W154" s="35"/>
      <c r="X154" s="31"/>
    </row>
    <row r="155" spans="1:24" ht="14.1" customHeight="1">
      <c r="A155" s="129"/>
      <c r="B155" s="126">
        <v>78</v>
      </c>
      <c r="C155" s="127" t="str">
        <f>排位赛总计104!C64</f>
        <v>廖小宁</v>
      </c>
      <c r="D155" s="93"/>
      <c r="E155" s="95"/>
      <c r="F155" s="97"/>
      <c r="G155" s="105">
        <v>127</v>
      </c>
      <c r="H155" s="106"/>
      <c r="I155" s="108"/>
      <c r="J155" s="90">
        <v>136</v>
      </c>
      <c r="K155" s="91"/>
      <c r="L155" s="104"/>
      <c r="M155" s="59"/>
      <c r="N155" s="59"/>
      <c r="O155" s="59"/>
      <c r="P155" s="35"/>
      <c r="Q155" s="35"/>
      <c r="R155" s="31"/>
      <c r="V155" s="35"/>
      <c r="W155" s="35"/>
      <c r="X155" s="31"/>
    </row>
    <row r="156" spans="1:24" ht="14.1" customHeight="1">
      <c r="A156" s="129"/>
      <c r="B156" s="126"/>
      <c r="C156" s="128"/>
      <c r="G156" s="60"/>
      <c r="H156" s="61"/>
      <c r="I156" s="62"/>
      <c r="J156" s="109"/>
      <c r="K156" s="110"/>
      <c r="L156" s="111"/>
      <c r="M156" s="59"/>
      <c r="N156" s="59"/>
      <c r="O156" s="59"/>
      <c r="P156" s="35"/>
      <c r="Q156" s="35"/>
      <c r="R156" s="31"/>
      <c r="V156" s="35"/>
      <c r="W156" s="35"/>
      <c r="X156" s="31"/>
    </row>
    <row r="157" spans="1:24" ht="14.1" customHeight="1">
      <c r="A157" s="129"/>
      <c r="B157" s="126">
        <v>79</v>
      </c>
      <c r="C157" s="130">
        <f>排位赛总计104!C101</f>
        <v>0</v>
      </c>
      <c r="G157" s="60"/>
      <c r="H157" s="61"/>
      <c r="I157" s="62"/>
      <c r="J157" s="88" t="str">
        <f>IF(G155=G158,0,IF(G155&gt;G158,G154,G159))</f>
        <v>张师恩</v>
      </c>
      <c r="K157" s="89"/>
      <c r="L157" s="89"/>
      <c r="M157" s="59"/>
      <c r="N157" s="59"/>
      <c r="O157" s="59"/>
      <c r="P157" s="35"/>
      <c r="Q157" s="35"/>
      <c r="R157" s="31"/>
      <c r="V157" s="35"/>
      <c r="W157" s="35"/>
      <c r="X157" s="31"/>
    </row>
    <row r="158" spans="1:24" ht="14.1" customHeight="1">
      <c r="A158" s="129"/>
      <c r="B158" s="126"/>
      <c r="C158" s="127"/>
      <c r="D158" s="92">
        <v>0</v>
      </c>
      <c r="E158" s="94" t="s">
        <v>62</v>
      </c>
      <c r="F158" s="96">
        <v>1</v>
      </c>
      <c r="G158" s="98">
        <v>137</v>
      </c>
      <c r="H158" s="99"/>
      <c r="I158" s="100"/>
      <c r="J158" s="90"/>
      <c r="K158" s="91"/>
      <c r="L158" s="91"/>
      <c r="M158" s="59"/>
      <c r="N158" s="59"/>
      <c r="O158" s="59"/>
      <c r="P158" s="35"/>
      <c r="Q158" s="35"/>
      <c r="R158" s="31"/>
      <c r="V158" s="35"/>
      <c r="W158" s="35"/>
      <c r="X158" s="31"/>
    </row>
    <row r="159" spans="1:24" ht="14.1" customHeight="1">
      <c r="A159" s="129"/>
      <c r="B159" s="126">
        <v>80</v>
      </c>
      <c r="C159" s="127" t="str">
        <f>排位赛总计104!C16</f>
        <v>张师恩</v>
      </c>
      <c r="D159" s="93"/>
      <c r="E159" s="95"/>
      <c r="F159" s="97"/>
      <c r="G159" s="101" t="str">
        <f>IF(D158=F158,0,IF(D158&gt;F158,C157,C159))</f>
        <v>张师恩</v>
      </c>
      <c r="H159" s="102"/>
      <c r="I159" s="102"/>
      <c r="J159" s="57"/>
      <c r="K159" s="57"/>
      <c r="L159" s="57"/>
      <c r="M159" s="59"/>
      <c r="N159" s="59"/>
      <c r="O159" s="59"/>
      <c r="P159" s="35"/>
      <c r="Q159" s="35"/>
      <c r="R159" s="31"/>
      <c r="S159" s="112" t="str">
        <f>IF(P145=P175,0,IF(P145&gt;P175,P143,P177))</f>
        <v>顾森佶</v>
      </c>
      <c r="T159" s="115"/>
      <c r="U159" s="115"/>
      <c r="V159" s="35"/>
      <c r="W159" s="35"/>
      <c r="X159" s="31"/>
    </row>
    <row r="160" spans="1:24" ht="14.1" customHeight="1">
      <c r="A160" s="129"/>
      <c r="B160" s="126"/>
      <c r="C160" s="128"/>
      <c r="G160" s="58"/>
      <c r="H160" s="58"/>
      <c r="I160" s="58"/>
      <c r="J160" s="59"/>
      <c r="K160" s="59"/>
      <c r="L160" s="59"/>
      <c r="M160" s="59"/>
      <c r="N160" s="59"/>
      <c r="O160" s="59"/>
      <c r="P160" s="35"/>
      <c r="Q160" s="35"/>
      <c r="R160" s="31"/>
      <c r="S160" s="113"/>
      <c r="T160" s="83"/>
      <c r="U160" s="83"/>
      <c r="V160" s="35"/>
      <c r="W160" s="35"/>
      <c r="X160" s="31"/>
    </row>
    <row r="161" spans="1:24" ht="14.1" customHeight="1">
      <c r="A161" s="129" t="s">
        <v>73</v>
      </c>
      <c r="B161" s="126">
        <v>81</v>
      </c>
      <c r="C161" s="130" t="str">
        <f>排位赛总计104!C13</f>
        <v>许傅君</v>
      </c>
      <c r="G161" s="58"/>
      <c r="H161" s="58"/>
      <c r="I161" s="58"/>
      <c r="J161" s="59"/>
      <c r="K161" s="59"/>
      <c r="L161" s="59"/>
      <c r="M161" s="59"/>
      <c r="N161" s="59"/>
      <c r="O161" s="59"/>
      <c r="P161" s="35"/>
      <c r="Q161" s="35"/>
      <c r="R161" s="31"/>
      <c r="S161" s="114" t="s">
        <v>385</v>
      </c>
      <c r="T161" s="79"/>
      <c r="U161" s="80"/>
      <c r="V161" s="35"/>
      <c r="W161" s="35"/>
      <c r="X161" s="31"/>
    </row>
    <row r="162" spans="1:24" ht="14.1" customHeight="1">
      <c r="A162" s="129"/>
      <c r="B162" s="126"/>
      <c r="C162" s="127"/>
      <c r="D162" s="92">
        <v>1</v>
      </c>
      <c r="E162" s="94" t="s">
        <v>62</v>
      </c>
      <c r="F162" s="96">
        <v>0</v>
      </c>
      <c r="G162" s="116" t="str">
        <f>IF(D162=F162,0,IF(D162&gt;F162,C161,C163))</f>
        <v>许傅君</v>
      </c>
      <c r="H162" s="117"/>
      <c r="I162" s="117"/>
      <c r="J162" s="59"/>
      <c r="K162" s="59"/>
      <c r="L162" s="59"/>
      <c r="M162" s="59"/>
      <c r="N162" s="59"/>
      <c r="O162" s="59"/>
      <c r="P162" s="35"/>
      <c r="Q162" s="35"/>
      <c r="R162" s="31"/>
      <c r="S162" s="112"/>
      <c r="T162" s="81"/>
      <c r="U162" s="82"/>
      <c r="V162" s="35"/>
      <c r="W162" s="35"/>
      <c r="X162" s="31"/>
    </row>
    <row r="163" spans="1:24" ht="14.1" customHeight="1">
      <c r="A163" s="129"/>
      <c r="B163" s="126">
        <v>82</v>
      </c>
      <c r="C163" s="127">
        <f>排位赛总计104!C104</f>
        <v>0</v>
      </c>
      <c r="D163" s="93"/>
      <c r="E163" s="95"/>
      <c r="F163" s="97"/>
      <c r="G163" s="105">
        <v>125</v>
      </c>
      <c r="H163" s="106"/>
      <c r="I163" s="108"/>
      <c r="J163" s="90" t="str">
        <f>IF(G163=G166,0,IF(G163&gt;G166,G162,G167))</f>
        <v>许傅君</v>
      </c>
      <c r="K163" s="91"/>
      <c r="L163" s="91"/>
      <c r="M163" s="59"/>
      <c r="N163" s="59"/>
      <c r="O163" s="59"/>
      <c r="P163" s="35"/>
      <c r="Q163" s="35"/>
      <c r="R163" s="31"/>
      <c r="S163" s="35"/>
      <c r="T163" s="35"/>
      <c r="U163" s="31"/>
      <c r="V163" s="35"/>
      <c r="W163" s="35"/>
      <c r="X163" s="31"/>
    </row>
    <row r="164" spans="1:24" ht="14.1" customHeight="1">
      <c r="A164" s="129"/>
      <c r="B164" s="126"/>
      <c r="C164" s="128"/>
      <c r="G164" s="60"/>
      <c r="H164" s="61"/>
      <c r="I164" s="62"/>
      <c r="J164" s="109"/>
      <c r="K164" s="110"/>
      <c r="L164" s="110"/>
      <c r="M164" s="59"/>
      <c r="N164" s="59"/>
      <c r="O164" s="59"/>
      <c r="P164" s="35"/>
      <c r="Q164" s="35"/>
      <c r="R164" s="31"/>
      <c r="S164" s="35"/>
      <c r="T164" s="35"/>
      <c r="U164" s="31"/>
      <c r="V164" s="35"/>
      <c r="W164" s="35"/>
      <c r="X164" s="31"/>
    </row>
    <row r="165" spans="1:24" ht="14.1" customHeight="1">
      <c r="A165" s="129"/>
      <c r="B165" s="126">
        <v>83</v>
      </c>
      <c r="C165" s="130" t="str">
        <f>排位赛总计104!C61</f>
        <v>昌钟民</v>
      </c>
      <c r="G165" s="60"/>
      <c r="H165" s="61"/>
      <c r="I165" s="62"/>
      <c r="J165" s="88">
        <v>123</v>
      </c>
      <c r="K165" s="89"/>
      <c r="L165" s="103"/>
      <c r="M165" s="57"/>
      <c r="N165" s="65"/>
      <c r="O165" s="65"/>
      <c r="P165" s="35"/>
      <c r="Q165" s="35"/>
      <c r="R165" s="31"/>
      <c r="S165" s="35"/>
      <c r="T165" s="35"/>
      <c r="U165" s="31"/>
      <c r="V165" s="35"/>
      <c r="W165" s="35"/>
      <c r="X165" s="31"/>
    </row>
    <row r="166" spans="1:24" ht="14.1" customHeight="1">
      <c r="A166" s="129"/>
      <c r="B166" s="126"/>
      <c r="C166" s="127"/>
      <c r="D166" s="92">
        <v>136</v>
      </c>
      <c r="E166" s="94" t="s">
        <v>62</v>
      </c>
      <c r="F166" s="96">
        <v>134</v>
      </c>
      <c r="G166" s="98">
        <v>118</v>
      </c>
      <c r="H166" s="99"/>
      <c r="I166" s="100"/>
      <c r="J166" s="90"/>
      <c r="K166" s="91"/>
      <c r="L166" s="104"/>
      <c r="M166" s="59"/>
      <c r="N166" s="59"/>
      <c r="O166" s="59"/>
      <c r="P166" s="35"/>
      <c r="Q166" s="35"/>
      <c r="R166" s="31"/>
      <c r="S166" s="35"/>
      <c r="T166" s="35"/>
      <c r="U166" s="31"/>
      <c r="V166" s="35"/>
      <c r="W166" s="35"/>
      <c r="X166" s="31"/>
    </row>
    <row r="167" spans="1:24" ht="14.1" customHeight="1">
      <c r="A167" s="129"/>
      <c r="B167" s="126">
        <v>84</v>
      </c>
      <c r="C167" s="127" t="str">
        <f>排位赛总计104!C56</f>
        <v>张美清</v>
      </c>
      <c r="D167" s="93"/>
      <c r="E167" s="95"/>
      <c r="F167" s="97"/>
      <c r="G167" s="101" t="str">
        <f>IF(D166=F166,0,IF(D166&gt;F166,C165,C167))</f>
        <v>昌钟民</v>
      </c>
      <c r="H167" s="102"/>
      <c r="I167" s="102"/>
      <c r="J167" s="57"/>
      <c r="K167" s="63"/>
      <c r="L167" s="64"/>
      <c r="M167" s="90" t="str">
        <f>IF(J165=J171,0,IF(J165&gt;J171,J163,J173))</f>
        <v>张祯晔</v>
      </c>
      <c r="N167" s="107"/>
      <c r="O167" s="107"/>
      <c r="P167" s="35"/>
      <c r="Q167" s="35"/>
      <c r="R167" s="31"/>
      <c r="S167" s="35"/>
      <c r="T167" s="35"/>
      <c r="U167" s="31"/>
      <c r="V167" s="35"/>
      <c r="W167" s="35"/>
      <c r="X167" s="31"/>
    </row>
    <row r="168" spans="1:24" ht="14.1" customHeight="1">
      <c r="A168" s="129"/>
      <c r="B168" s="126"/>
      <c r="C168" s="128"/>
      <c r="G168" s="58"/>
      <c r="H168" s="58"/>
      <c r="I168" s="58"/>
      <c r="J168" s="57"/>
      <c r="K168" s="63"/>
      <c r="L168" s="64"/>
      <c r="M168" s="109"/>
      <c r="N168" s="110"/>
      <c r="O168" s="110"/>
      <c r="P168" s="35"/>
      <c r="Q168" s="35"/>
      <c r="R168" s="31"/>
      <c r="S168" s="35"/>
      <c r="T168" s="35"/>
      <c r="U168" s="31"/>
      <c r="V168" s="35"/>
      <c r="W168" s="35"/>
      <c r="X168" s="31"/>
    </row>
    <row r="169" spans="1:24" ht="14.1" customHeight="1">
      <c r="A169" s="129"/>
      <c r="B169" s="126">
        <v>85</v>
      </c>
      <c r="C169" s="130" t="str">
        <f>排位赛总计104!C45</f>
        <v>孙伟</v>
      </c>
      <c r="G169" s="58"/>
      <c r="H169" s="58"/>
      <c r="I169" s="58"/>
      <c r="J169" s="57"/>
      <c r="K169" s="63"/>
      <c r="L169" s="64"/>
      <c r="M169" s="88">
        <v>139</v>
      </c>
      <c r="N169" s="89"/>
      <c r="O169" s="103"/>
      <c r="P169" s="35"/>
      <c r="Q169" s="35"/>
      <c r="R169" s="31"/>
      <c r="S169" s="35"/>
      <c r="T169" s="35"/>
      <c r="U169" s="31"/>
      <c r="V169" s="35"/>
      <c r="W169" s="35"/>
      <c r="X169" s="31"/>
    </row>
    <row r="170" spans="1:24" ht="14.1" customHeight="1">
      <c r="A170" s="129"/>
      <c r="B170" s="126"/>
      <c r="C170" s="127"/>
      <c r="D170" s="92">
        <v>132</v>
      </c>
      <c r="E170" s="94" t="s">
        <v>62</v>
      </c>
      <c r="F170" s="96">
        <v>128</v>
      </c>
      <c r="G170" s="101" t="str">
        <f>IF(D170=F170,0,IF(D170&gt;F170,C169,C171))</f>
        <v>孙伟</v>
      </c>
      <c r="H170" s="102"/>
      <c r="I170" s="102"/>
      <c r="J170" s="57"/>
      <c r="K170" s="63"/>
      <c r="L170" s="64"/>
      <c r="M170" s="90"/>
      <c r="N170" s="91"/>
      <c r="O170" s="104"/>
      <c r="P170" s="35"/>
      <c r="Q170" s="35"/>
      <c r="R170" s="31"/>
      <c r="S170" s="35"/>
      <c r="T170" s="35"/>
      <c r="U170" s="31"/>
      <c r="V170" s="35"/>
      <c r="W170" s="35"/>
      <c r="X170" s="31"/>
    </row>
    <row r="171" spans="1:24" ht="14.1" customHeight="1">
      <c r="A171" s="129"/>
      <c r="B171" s="126">
        <v>86</v>
      </c>
      <c r="C171" s="127" t="str">
        <f>排位赛总计104!C72</f>
        <v>黄春</v>
      </c>
      <c r="D171" s="93"/>
      <c r="E171" s="95"/>
      <c r="F171" s="97"/>
      <c r="G171" s="105">
        <v>125</v>
      </c>
      <c r="H171" s="106"/>
      <c r="I171" s="108"/>
      <c r="J171" s="90">
        <v>136</v>
      </c>
      <c r="K171" s="91"/>
      <c r="L171" s="104"/>
      <c r="M171" s="66"/>
      <c r="N171" s="66"/>
      <c r="O171" s="67"/>
      <c r="P171" s="35"/>
      <c r="Q171" s="35"/>
      <c r="R171" s="31"/>
      <c r="S171" s="35"/>
      <c r="T171" s="35"/>
      <c r="U171" s="31"/>
      <c r="V171" s="35"/>
      <c r="W171" s="35"/>
      <c r="X171" s="31"/>
    </row>
    <row r="172" spans="1:24" ht="14.1" customHeight="1">
      <c r="A172" s="129"/>
      <c r="B172" s="126"/>
      <c r="C172" s="128"/>
      <c r="G172" s="60"/>
      <c r="H172" s="61"/>
      <c r="I172" s="62"/>
      <c r="J172" s="109"/>
      <c r="K172" s="110"/>
      <c r="L172" s="111"/>
      <c r="M172" s="66"/>
      <c r="N172" s="66"/>
      <c r="O172" s="67"/>
      <c r="P172" s="35"/>
      <c r="Q172" s="35"/>
      <c r="R172" s="31"/>
      <c r="S172" s="35"/>
      <c r="T172" s="35"/>
      <c r="U172" s="31"/>
      <c r="V172" s="35"/>
      <c r="W172" s="35"/>
      <c r="X172" s="31"/>
    </row>
    <row r="173" spans="1:24" ht="14.1" customHeight="1">
      <c r="A173" s="129"/>
      <c r="B173" s="126">
        <v>87</v>
      </c>
      <c r="C173" s="131" t="str">
        <f>排位赛总计104!C93</f>
        <v>杨杰</v>
      </c>
      <c r="G173" s="60"/>
      <c r="H173" s="61"/>
      <c r="I173" s="62"/>
      <c r="J173" s="88" t="str">
        <f>IF(G171=G174,0,IF(G171&gt;G174,G170,G175))</f>
        <v>张祯晔</v>
      </c>
      <c r="K173" s="89"/>
      <c r="L173" s="89"/>
      <c r="M173" s="66"/>
      <c r="N173" s="66"/>
      <c r="O173" s="67"/>
      <c r="P173" s="35"/>
      <c r="Q173" s="35"/>
      <c r="R173" s="31"/>
      <c r="S173" s="35"/>
      <c r="T173" s="35"/>
      <c r="U173" s="31"/>
      <c r="V173" s="35"/>
      <c r="W173" s="35"/>
      <c r="X173" s="31"/>
    </row>
    <row r="174" spans="1:24" ht="14.1" customHeight="1">
      <c r="A174" s="129"/>
      <c r="B174" s="126"/>
      <c r="C174" s="132"/>
      <c r="D174" s="118">
        <v>0</v>
      </c>
      <c r="E174" s="120" t="s">
        <v>62</v>
      </c>
      <c r="F174" s="122" t="s">
        <v>391</v>
      </c>
      <c r="G174" s="98">
        <v>134</v>
      </c>
      <c r="H174" s="99"/>
      <c r="I174" s="100"/>
      <c r="J174" s="90"/>
      <c r="K174" s="91"/>
      <c r="L174" s="91"/>
      <c r="M174" s="66"/>
      <c r="N174" s="66"/>
      <c r="O174" s="67"/>
      <c r="P174" s="35"/>
      <c r="Q174" s="35"/>
      <c r="R174" s="31"/>
      <c r="S174" s="35"/>
      <c r="T174" s="35"/>
      <c r="U174" s="31"/>
      <c r="V174" s="35"/>
      <c r="W174" s="35"/>
      <c r="X174" s="31"/>
    </row>
    <row r="175" spans="1:24" ht="14.1" customHeight="1">
      <c r="A175" s="129"/>
      <c r="B175" s="126">
        <v>88</v>
      </c>
      <c r="C175" s="132" t="str">
        <f>排位赛总计104!C23</f>
        <v>张祯晔</v>
      </c>
      <c r="D175" s="119"/>
      <c r="E175" s="121"/>
      <c r="F175" s="123"/>
      <c r="G175" s="101" t="str">
        <f>IF(D174=F174,0,IF(D174&gt;F174,C173,C175))</f>
        <v>张祯晔</v>
      </c>
      <c r="H175" s="102"/>
      <c r="I175" s="102"/>
      <c r="J175" s="59"/>
      <c r="K175" s="59"/>
      <c r="L175" s="59"/>
      <c r="M175" s="66"/>
      <c r="N175" s="66"/>
      <c r="O175" s="67"/>
      <c r="P175" s="112">
        <v>133</v>
      </c>
      <c r="Q175" s="81"/>
      <c r="R175" s="82"/>
      <c r="S175" s="35"/>
      <c r="T175" s="35"/>
      <c r="U175" s="31"/>
      <c r="V175" s="35"/>
      <c r="W175" s="35"/>
      <c r="X175" s="31"/>
    </row>
    <row r="176" spans="1:24" ht="14.1" customHeight="1">
      <c r="A176" s="129"/>
      <c r="B176" s="126"/>
      <c r="C176" s="162"/>
      <c r="G176" s="58"/>
      <c r="H176" s="58"/>
      <c r="I176" s="58"/>
      <c r="J176" s="59"/>
      <c r="K176" s="59"/>
      <c r="L176" s="59"/>
      <c r="M176" s="66"/>
      <c r="N176" s="66"/>
      <c r="O176" s="67"/>
      <c r="P176" s="113"/>
      <c r="Q176" s="83"/>
      <c r="R176" s="84"/>
      <c r="S176" s="35"/>
      <c r="T176" s="35"/>
      <c r="U176" s="31"/>
      <c r="V176" s="35"/>
      <c r="W176" s="35"/>
      <c r="X176" s="31"/>
    </row>
    <row r="177" spans="1:24" ht="14.1" customHeight="1">
      <c r="A177" s="129" t="s">
        <v>74</v>
      </c>
      <c r="B177" s="126">
        <v>89</v>
      </c>
      <c r="C177" s="130" t="str">
        <f>排位赛总计104!C29</f>
        <v>胡嵩鹤</v>
      </c>
      <c r="G177" s="58"/>
      <c r="H177" s="58"/>
      <c r="I177" s="58"/>
      <c r="J177" s="59"/>
      <c r="K177" s="59"/>
      <c r="L177" s="59"/>
      <c r="M177" s="66"/>
      <c r="N177" s="66"/>
      <c r="O177" s="67"/>
      <c r="P177" s="114" t="str">
        <f>IF(M169=M183,0,IF(M169&gt;M183,M167,M185))</f>
        <v>张勇</v>
      </c>
      <c r="Q177" s="79"/>
      <c r="R177" s="79"/>
      <c r="S177" s="35"/>
      <c r="T177" s="35"/>
      <c r="U177" s="31"/>
      <c r="V177" s="35"/>
      <c r="W177" s="35"/>
      <c r="X177" s="31"/>
    </row>
    <row r="178" spans="1:24" ht="14.1" customHeight="1">
      <c r="A178" s="129"/>
      <c r="B178" s="126"/>
      <c r="C178" s="127"/>
      <c r="D178" s="92">
        <v>130</v>
      </c>
      <c r="E178" s="94" t="s">
        <v>62</v>
      </c>
      <c r="F178" s="96">
        <v>102</v>
      </c>
      <c r="G178" s="116" t="str">
        <f>IF(D178=F178,0,IF(D178&gt;F178,C177,C179))</f>
        <v>胡嵩鹤</v>
      </c>
      <c r="H178" s="117"/>
      <c r="I178" s="117"/>
      <c r="J178" s="59"/>
      <c r="K178" s="59"/>
      <c r="L178" s="59"/>
      <c r="M178" s="66"/>
      <c r="N178" s="66"/>
      <c r="O178" s="67"/>
      <c r="P178" s="112"/>
      <c r="Q178" s="115"/>
      <c r="R178" s="115"/>
      <c r="S178" s="35"/>
      <c r="T178" s="35"/>
      <c r="U178" s="31"/>
      <c r="V178" s="35"/>
      <c r="W178" s="35"/>
      <c r="X178" s="31"/>
    </row>
    <row r="179" spans="1:24" ht="14.1" customHeight="1">
      <c r="A179" s="129"/>
      <c r="B179" s="126">
        <v>90</v>
      </c>
      <c r="C179" s="127" t="str">
        <f>排位赛总计104!C88</f>
        <v>华超</v>
      </c>
      <c r="D179" s="93"/>
      <c r="E179" s="95"/>
      <c r="F179" s="97"/>
      <c r="G179" s="105">
        <v>126</v>
      </c>
      <c r="H179" s="106"/>
      <c r="I179" s="108"/>
      <c r="J179" s="90" t="str">
        <f>IF(G179=G182,0,IF(G179&gt;G182,G178,G183))</f>
        <v>陈振</v>
      </c>
      <c r="K179" s="91"/>
      <c r="L179" s="91"/>
      <c r="M179" s="66"/>
      <c r="N179" s="66"/>
      <c r="O179" s="67"/>
      <c r="S179" s="35"/>
      <c r="T179" s="35"/>
      <c r="U179" s="31"/>
      <c r="V179" s="35"/>
      <c r="W179" s="35"/>
      <c r="X179" s="31"/>
    </row>
    <row r="180" spans="1:24" ht="14.1" customHeight="1">
      <c r="A180" s="129"/>
      <c r="B180" s="126"/>
      <c r="C180" s="128"/>
      <c r="G180" s="60"/>
      <c r="H180" s="61"/>
      <c r="I180" s="62"/>
      <c r="J180" s="109"/>
      <c r="K180" s="110"/>
      <c r="L180" s="110"/>
      <c r="M180" s="66"/>
      <c r="N180" s="66"/>
      <c r="O180" s="67"/>
      <c r="S180" s="35"/>
      <c r="T180" s="35"/>
      <c r="U180" s="31"/>
      <c r="V180" s="35"/>
      <c r="W180" s="35"/>
      <c r="X180" s="31"/>
    </row>
    <row r="181" spans="1:24" ht="14.1" customHeight="1">
      <c r="A181" s="129"/>
      <c r="B181" s="126">
        <v>91</v>
      </c>
      <c r="C181" s="130" t="str">
        <f>排位赛总计104!C77</f>
        <v>姚海沁</v>
      </c>
      <c r="G181" s="60"/>
      <c r="H181" s="61"/>
      <c r="I181" s="62"/>
      <c r="J181" s="88">
        <v>132</v>
      </c>
      <c r="K181" s="89"/>
      <c r="L181" s="103"/>
      <c r="M181" s="66"/>
      <c r="N181" s="66"/>
      <c r="O181" s="67"/>
      <c r="S181" s="35"/>
      <c r="T181" s="35"/>
      <c r="U181" s="31"/>
      <c r="V181" s="35"/>
      <c r="W181" s="35"/>
      <c r="X181" s="31"/>
    </row>
    <row r="182" spans="1:24" ht="14.1" customHeight="1">
      <c r="A182" s="129"/>
      <c r="B182" s="126"/>
      <c r="C182" s="127"/>
      <c r="D182" s="92">
        <v>92</v>
      </c>
      <c r="E182" s="94" t="s">
        <v>62</v>
      </c>
      <c r="F182" s="96">
        <v>138</v>
      </c>
      <c r="G182" s="98">
        <v>135</v>
      </c>
      <c r="H182" s="99"/>
      <c r="I182" s="100"/>
      <c r="J182" s="90"/>
      <c r="K182" s="91"/>
      <c r="L182" s="104"/>
      <c r="M182" s="66"/>
      <c r="N182" s="66"/>
      <c r="O182" s="67"/>
      <c r="S182" s="35"/>
      <c r="T182" s="35"/>
      <c r="U182" s="31"/>
      <c r="V182" s="35"/>
      <c r="W182" s="35"/>
      <c r="X182" s="31"/>
    </row>
    <row r="183" spans="1:24" ht="14.1" customHeight="1">
      <c r="A183" s="129"/>
      <c r="B183" s="126">
        <v>92</v>
      </c>
      <c r="C183" s="127" t="str">
        <f>排位赛总计104!C40</f>
        <v>陈振</v>
      </c>
      <c r="D183" s="93"/>
      <c r="E183" s="95"/>
      <c r="F183" s="97"/>
      <c r="G183" s="105" t="str">
        <f>IF(D182=F182,0,IF(D182&gt;F182,C181,C183))</f>
        <v>陈振</v>
      </c>
      <c r="H183" s="106"/>
      <c r="I183" s="106"/>
      <c r="J183" s="57"/>
      <c r="K183" s="63"/>
      <c r="L183" s="64"/>
      <c r="M183" s="90">
        <v>140</v>
      </c>
      <c r="N183" s="91"/>
      <c r="O183" s="104"/>
      <c r="S183" s="35"/>
      <c r="T183" s="35"/>
      <c r="U183" s="31"/>
      <c r="V183" s="35"/>
      <c r="W183" s="35"/>
      <c r="X183" s="31"/>
    </row>
    <row r="184" spans="1:24" ht="14.1" customHeight="1">
      <c r="A184" s="129"/>
      <c r="B184" s="126"/>
      <c r="C184" s="128"/>
      <c r="G184" s="58"/>
      <c r="H184" s="58"/>
      <c r="I184" s="58"/>
      <c r="J184" s="57"/>
      <c r="K184" s="63"/>
      <c r="L184" s="64"/>
      <c r="M184" s="109"/>
      <c r="N184" s="110"/>
      <c r="O184" s="111"/>
      <c r="S184" s="35"/>
      <c r="T184" s="35"/>
      <c r="U184" s="31"/>
      <c r="V184" s="35"/>
      <c r="W184" s="35"/>
      <c r="X184" s="31"/>
    </row>
    <row r="185" spans="1:24" ht="14.1" customHeight="1">
      <c r="A185" s="129"/>
      <c r="B185" s="126">
        <v>93</v>
      </c>
      <c r="C185" s="130">
        <v>0</v>
      </c>
      <c r="G185" s="58"/>
      <c r="H185" s="58"/>
      <c r="I185" s="58"/>
      <c r="J185" s="57"/>
      <c r="K185" s="63"/>
      <c r="L185" s="64"/>
      <c r="M185" s="88" t="str">
        <f>IF(J181=J187,0,IF(J181&gt;J187,J179,J189))</f>
        <v>张勇</v>
      </c>
      <c r="N185" s="89"/>
      <c r="O185" s="89"/>
      <c r="S185" s="35"/>
      <c r="T185" s="35"/>
      <c r="U185" s="31"/>
      <c r="V185" s="35"/>
      <c r="W185" s="35"/>
      <c r="X185" s="31"/>
    </row>
    <row r="186" spans="1:24" ht="14.1" customHeight="1">
      <c r="A186" s="129"/>
      <c r="B186" s="126"/>
      <c r="C186" s="127"/>
      <c r="D186" s="92">
        <v>1</v>
      </c>
      <c r="E186" s="94" t="s">
        <v>62</v>
      </c>
      <c r="F186" s="96">
        <v>1</v>
      </c>
      <c r="G186" s="101">
        <f>IF(D186=F186,0,IF(D186&gt;F186,C185,C187))</f>
        <v>0</v>
      </c>
      <c r="H186" s="102"/>
      <c r="I186" s="102"/>
      <c r="J186" s="57"/>
      <c r="K186" s="63"/>
      <c r="L186" s="64"/>
      <c r="M186" s="90"/>
      <c r="N186" s="107"/>
      <c r="O186" s="107"/>
      <c r="S186" s="35"/>
      <c r="T186" s="35"/>
      <c r="U186" s="31"/>
      <c r="V186" s="35"/>
      <c r="W186" s="35"/>
      <c r="X186" s="31"/>
    </row>
    <row r="187" spans="1:24" ht="14.1" customHeight="1">
      <c r="A187" s="129"/>
      <c r="B187" s="126">
        <v>94</v>
      </c>
      <c r="C187" s="127">
        <v>0</v>
      </c>
      <c r="D187" s="93"/>
      <c r="E187" s="95"/>
      <c r="F187" s="97"/>
      <c r="G187" s="105">
        <v>0</v>
      </c>
      <c r="H187" s="106"/>
      <c r="I187" s="108"/>
      <c r="J187" s="90">
        <v>137</v>
      </c>
      <c r="K187" s="91"/>
      <c r="L187" s="104"/>
      <c r="M187" s="59"/>
      <c r="N187" s="59"/>
      <c r="O187" s="59"/>
      <c r="S187" s="35"/>
      <c r="T187" s="35"/>
      <c r="U187" s="31"/>
      <c r="V187" s="35"/>
      <c r="W187" s="35"/>
      <c r="X187" s="31"/>
    </row>
    <row r="188" spans="1:24" ht="14.1" customHeight="1">
      <c r="A188" s="129"/>
      <c r="B188" s="126"/>
      <c r="C188" s="128"/>
      <c r="G188" s="60"/>
      <c r="H188" s="61"/>
      <c r="I188" s="62"/>
      <c r="J188" s="109"/>
      <c r="K188" s="110"/>
      <c r="L188" s="111"/>
      <c r="M188" s="59"/>
      <c r="N188" s="59"/>
      <c r="O188" s="59"/>
      <c r="S188" s="35"/>
      <c r="T188" s="35"/>
      <c r="U188" s="31"/>
      <c r="V188" s="35"/>
      <c r="W188" s="35"/>
      <c r="X188" s="31"/>
    </row>
    <row r="189" spans="1:24" ht="14.1" customHeight="1">
      <c r="A189" s="129"/>
      <c r="B189" s="126">
        <v>95</v>
      </c>
      <c r="C189" s="130">
        <v>0</v>
      </c>
      <c r="G189" s="60"/>
      <c r="H189" s="61"/>
      <c r="I189" s="62"/>
      <c r="J189" s="88" t="str">
        <f>IF(G187=G190,0,IF(G187&gt;G190,G186,G191))</f>
        <v>张勇</v>
      </c>
      <c r="K189" s="89"/>
      <c r="L189" s="89"/>
      <c r="M189" s="59"/>
      <c r="N189" s="59"/>
      <c r="O189" s="59"/>
      <c r="S189" s="35"/>
      <c r="T189" s="35"/>
      <c r="U189" s="31"/>
      <c r="V189" s="35"/>
      <c r="W189" s="35"/>
      <c r="X189" s="31"/>
    </row>
    <row r="190" spans="1:24" ht="14.1" customHeight="1">
      <c r="A190" s="129"/>
      <c r="B190" s="126"/>
      <c r="C190" s="127"/>
      <c r="D190" s="92">
        <v>0</v>
      </c>
      <c r="E190" s="94" t="s">
        <v>62</v>
      </c>
      <c r="F190" s="96">
        <v>1</v>
      </c>
      <c r="G190" s="98">
        <v>1</v>
      </c>
      <c r="H190" s="99"/>
      <c r="I190" s="100"/>
      <c r="J190" s="90"/>
      <c r="K190" s="91"/>
      <c r="L190" s="91"/>
      <c r="M190" s="59"/>
      <c r="N190" s="59"/>
      <c r="O190" s="59"/>
      <c r="S190" s="35"/>
      <c r="T190" s="35"/>
      <c r="U190" s="31"/>
      <c r="V190" s="35"/>
      <c r="W190" s="35"/>
      <c r="X190" s="31"/>
    </row>
    <row r="191" spans="1:24" ht="14.1" customHeight="1">
      <c r="A191" s="129"/>
      <c r="B191" s="126">
        <v>96</v>
      </c>
      <c r="C191" s="127" t="str">
        <f>排位赛总计104!C8</f>
        <v>张勇</v>
      </c>
      <c r="D191" s="93"/>
      <c r="E191" s="95"/>
      <c r="F191" s="97"/>
      <c r="G191" s="101" t="str">
        <f>IF(D190=F190,0,IF(D190&gt;F190,C189,C191))</f>
        <v>张勇</v>
      </c>
      <c r="H191" s="102"/>
      <c r="I191" s="102"/>
      <c r="J191" s="57"/>
      <c r="K191" s="57"/>
      <c r="L191" s="57"/>
      <c r="M191" s="59"/>
      <c r="N191" s="59"/>
      <c r="O191" s="59"/>
      <c r="S191" s="35"/>
      <c r="T191" s="35"/>
      <c r="U191" s="31"/>
      <c r="V191" s="35"/>
      <c r="W191" s="35"/>
      <c r="X191" s="31"/>
    </row>
    <row r="192" spans="1:24" ht="14.1" customHeight="1">
      <c r="A192" s="129"/>
      <c r="B192" s="126"/>
      <c r="C192" s="128"/>
      <c r="G192" s="58"/>
      <c r="H192" s="58"/>
      <c r="I192" s="58"/>
      <c r="J192" s="59"/>
      <c r="K192" s="59"/>
      <c r="L192" s="59"/>
      <c r="M192" s="59"/>
      <c r="N192" s="59"/>
      <c r="O192" s="59"/>
      <c r="S192" s="35"/>
      <c r="T192" s="35"/>
      <c r="U192" s="31"/>
      <c r="V192" s="39"/>
      <c r="W192" s="30"/>
      <c r="X192" s="36"/>
    </row>
    <row r="193" spans="1:24" ht="14.1" customHeight="1">
      <c r="A193" s="129" t="s">
        <v>75</v>
      </c>
      <c r="B193" s="126">
        <v>97</v>
      </c>
      <c r="C193" s="130" t="str">
        <f>排位赛总计104!C9</f>
        <v>黄立浩</v>
      </c>
      <c r="G193" s="58"/>
      <c r="H193" s="58"/>
      <c r="I193" s="58"/>
      <c r="J193" s="59"/>
      <c r="K193" s="59"/>
      <c r="L193" s="59"/>
      <c r="M193" s="59"/>
      <c r="N193" s="59"/>
      <c r="O193" s="59"/>
      <c r="S193" s="35"/>
      <c r="T193" s="35"/>
      <c r="U193" s="31"/>
      <c r="V193" s="40"/>
      <c r="W193" s="41"/>
      <c r="X193" s="42"/>
    </row>
    <row r="194" spans="1:24" ht="14.1" customHeight="1">
      <c r="A194" s="129"/>
      <c r="B194" s="126"/>
      <c r="C194" s="127"/>
      <c r="D194" s="92">
        <v>1</v>
      </c>
      <c r="E194" s="94" t="s">
        <v>62</v>
      </c>
      <c r="F194" s="96">
        <v>0</v>
      </c>
      <c r="G194" s="116" t="str">
        <f>IF(D194=F194,0,IF(D194&gt;F194,C193,C195))</f>
        <v>黄立浩</v>
      </c>
      <c r="H194" s="117"/>
      <c r="I194" s="117"/>
      <c r="J194" s="59"/>
      <c r="K194" s="59"/>
      <c r="L194" s="59"/>
      <c r="M194" s="59"/>
      <c r="N194" s="59"/>
      <c r="O194" s="59"/>
      <c r="S194" s="35"/>
      <c r="T194" s="35"/>
      <c r="U194" s="31"/>
      <c r="V194" s="46"/>
      <c r="W194" s="45"/>
      <c r="X194" s="45"/>
    </row>
    <row r="195" spans="1:24" ht="14.1" customHeight="1">
      <c r="A195" s="129"/>
      <c r="B195" s="126">
        <v>98</v>
      </c>
      <c r="C195" s="127">
        <v>0</v>
      </c>
      <c r="D195" s="93"/>
      <c r="E195" s="95"/>
      <c r="F195" s="97"/>
      <c r="G195" s="105">
        <v>1</v>
      </c>
      <c r="H195" s="106"/>
      <c r="I195" s="108"/>
      <c r="J195" s="90" t="str">
        <f>IF(G195=G198,0,IF(G195&gt;G198,G194,G199))</f>
        <v>黄立浩</v>
      </c>
      <c r="K195" s="91"/>
      <c r="L195" s="91"/>
      <c r="M195" s="59"/>
      <c r="N195" s="59"/>
      <c r="O195" s="59"/>
      <c r="S195" s="35"/>
      <c r="T195" s="35"/>
      <c r="U195" s="31"/>
      <c r="V195" s="39"/>
      <c r="W195" s="29"/>
      <c r="X195" s="29"/>
    </row>
    <row r="196" spans="1:24" ht="14.1" customHeight="1">
      <c r="A196" s="129"/>
      <c r="B196" s="126"/>
      <c r="C196" s="128"/>
      <c r="G196" s="60"/>
      <c r="H196" s="61"/>
      <c r="I196" s="62"/>
      <c r="J196" s="109"/>
      <c r="K196" s="110"/>
      <c r="L196" s="110"/>
      <c r="M196" s="59"/>
      <c r="N196" s="59"/>
      <c r="O196" s="59"/>
      <c r="S196" s="35"/>
      <c r="T196" s="35"/>
      <c r="U196" s="31"/>
    </row>
    <row r="197" spans="1:24" ht="14.1" customHeight="1">
      <c r="A197" s="129"/>
      <c r="B197" s="126">
        <v>99</v>
      </c>
      <c r="C197" s="130">
        <v>0</v>
      </c>
      <c r="G197" s="60"/>
      <c r="H197" s="61"/>
      <c r="I197" s="62"/>
      <c r="J197" s="88">
        <v>134</v>
      </c>
      <c r="K197" s="89"/>
      <c r="L197" s="103"/>
      <c r="M197" s="57"/>
      <c r="N197" s="65"/>
      <c r="O197" s="65"/>
      <c r="S197" s="35"/>
      <c r="T197" s="35"/>
      <c r="U197" s="31"/>
    </row>
    <row r="198" spans="1:24" ht="14.1" customHeight="1">
      <c r="A198" s="129"/>
      <c r="B198" s="126"/>
      <c r="C198" s="127"/>
      <c r="D198" s="92">
        <v>1</v>
      </c>
      <c r="E198" s="94" t="s">
        <v>62</v>
      </c>
      <c r="F198" s="96">
        <v>1</v>
      </c>
      <c r="G198" s="98">
        <v>0</v>
      </c>
      <c r="H198" s="99"/>
      <c r="I198" s="100"/>
      <c r="J198" s="90"/>
      <c r="K198" s="91"/>
      <c r="L198" s="104"/>
      <c r="M198" s="59"/>
      <c r="N198" s="59"/>
      <c r="O198" s="59"/>
      <c r="S198" s="35"/>
      <c r="T198" s="35"/>
      <c r="U198" s="31"/>
    </row>
    <row r="199" spans="1:24" ht="14.1" customHeight="1">
      <c r="A199" s="129"/>
      <c r="B199" s="126">
        <v>100</v>
      </c>
      <c r="C199" s="127">
        <v>0</v>
      </c>
      <c r="D199" s="93"/>
      <c r="E199" s="95"/>
      <c r="F199" s="97"/>
      <c r="G199" s="101">
        <f>IF(D198=F198,0,IF(D198&gt;F198,C197,C199))</f>
        <v>0</v>
      </c>
      <c r="H199" s="102"/>
      <c r="I199" s="102"/>
      <c r="J199" s="57"/>
      <c r="K199" s="63"/>
      <c r="L199" s="64"/>
      <c r="M199" s="90" t="str">
        <f>IF(J197=J203,0,IF(J197&gt;J203,J195,J205))</f>
        <v>黄立浩</v>
      </c>
      <c r="N199" s="107"/>
      <c r="O199" s="107"/>
      <c r="S199" s="35"/>
      <c r="T199" s="35"/>
      <c r="U199" s="31"/>
    </row>
    <row r="200" spans="1:24" ht="14.1" customHeight="1">
      <c r="A200" s="129"/>
      <c r="B200" s="126"/>
      <c r="C200" s="128"/>
      <c r="G200" s="58"/>
      <c r="H200" s="58"/>
      <c r="I200" s="58"/>
      <c r="J200" s="57"/>
      <c r="K200" s="63"/>
      <c r="L200" s="64"/>
      <c r="M200" s="109"/>
      <c r="N200" s="110"/>
      <c r="O200" s="110"/>
      <c r="S200" s="35"/>
      <c r="T200" s="35"/>
      <c r="U200" s="31"/>
    </row>
    <row r="201" spans="1:24" ht="14.1" customHeight="1">
      <c r="A201" s="129"/>
      <c r="B201" s="126">
        <v>101</v>
      </c>
      <c r="C201" s="130" t="str">
        <f>排位赛总计104!C41</f>
        <v>高志刚</v>
      </c>
      <c r="G201" s="58"/>
      <c r="H201" s="58"/>
      <c r="I201" s="58"/>
      <c r="J201" s="57"/>
      <c r="K201" s="63"/>
      <c r="L201" s="64"/>
      <c r="M201" s="88">
        <v>136</v>
      </c>
      <c r="N201" s="89"/>
      <c r="O201" s="103"/>
      <c r="S201" s="35"/>
      <c r="T201" s="35"/>
      <c r="U201" s="31"/>
    </row>
    <row r="202" spans="1:24" ht="14.1" customHeight="1">
      <c r="A202" s="129"/>
      <c r="B202" s="126"/>
      <c r="C202" s="127"/>
      <c r="D202" s="92">
        <v>131</v>
      </c>
      <c r="E202" s="94" t="s">
        <v>62</v>
      </c>
      <c r="F202" s="96">
        <v>111</v>
      </c>
      <c r="G202" s="101" t="str">
        <f>IF(D202=F202,0,IF(D202&gt;F202,C201,C203))</f>
        <v>高志刚</v>
      </c>
      <c r="H202" s="102"/>
      <c r="I202" s="102"/>
      <c r="J202" s="57"/>
      <c r="K202" s="63"/>
      <c r="L202" s="64"/>
      <c r="M202" s="90"/>
      <c r="N202" s="91"/>
      <c r="O202" s="104"/>
      <c r="S202" s="35"/>
      <c r="T202" s="35"/>
      <c r="U202" s="31"/>
    </row>
    <row r="203" spans="1:24" ht="14.1" customHeight="1">
      <c r="A203" s="129"/>
      <c r="B203" s="126">
        <v>102</v>
      </c>
      <c r="C203" s="127" t="str">
        <f>排位赛总计104!C76</f>
        <v>高渊</v>
      </c>
      <c r="D203" s="93"/>
      <c r="E203" s="95"/>
      <c r="F203" s="97"/>
      <c r="G203" s="105">
        <v>123</v>
      </c>
      <c r="H203" s="106"/>
      <c r="I203" s="108"/>
      <c r="J203" s="90">
        <v>127</v>
      </c>
      <c r="K203" s="91"/>
      <c r="L203" s="104"/>
      <c r="M203" s="66"/>
      <c r="N203" s="66"/>
      <c r="O203" s="67"/>
      <c r="S203" s="35"/>
      <c r="T203" s="35"/>
      <c r="U203" s="31"/>
    </row>
    <row r="204" spans="1:24" ht="14.1" customHeight="1">
      <c r="A204" s="129"/>
      <c r="B204" s="126"/>
      <c r="C204" s="128"/>
      <c r="G204" s="60"/>
      <c r="H204" s="61"/>
      <c r="I204" s="62"/>
      <c r="J204" s="109"/>
      <c r="K204" s="110"/>
      <c r="L204" s="111"/>
      <c r="M204" s="66"/>
      <c r="N204" s="66"/>
      <c r="O204" s="67"/>
      <c r="S204" s="35"/>
      <c r="T204" s="35"/>
      <c r="U204" s="31"/>
    </row>
    <row r="205" spans="1:24" ht="14.1" customHeight="1">
      <c r="A205" s="129"/>
      <c r="B205" s="126">
        <v>103</v>
      </c>
      <c r="C205" s="130" t="str">
        <f>排位赛总计104!C89</f>
        <v>陈茵（女）</v>
      </c>
      <c r="G205" s="60"/>
      <c r="H205" s="61"/>
      <c r="I205" s="62"/>
      <c r="J205" s="88" t="str">
        <f>IF(G203=G206,0,IF(G203&gt;G206,G202,G207))</f>
        <v>杨波</v>
      </c>
      <c r="K205" s="89"/>
      <c r="L205" s="89"/>
      <c r="M205" s="66"/>
      <c r="N205" s="66"/>
      <c r="O205" s="67"/>
      <c r="S205" s="35"/>
      <c r="T205" s="35"/>
      <c r="U205" s="31"/>
    </row>
    <row r="206" spans="1:24" ht="14.1" customHeight="1">
      <c r="A206" s="129"/>
      <c r="B206" s="126"/>
      <c r="C206" s="127"/>
      <c r="D206" s="92">
        <v>80</v>
      </c>
      <c r="E206" s="94" t="s">
        <v>62</v>
      </c>
      <c r="F206" s="96">
        <v>133</v>
      </c>
      <c r="G206" s="98">
        <v>140</v>
      </c>
      <c r="H206" s="99"/>
      <c r="I206" s="100"/>
      <c r="J206" s="90"/>
      <c r="K206" s="91"/>
      <c r="L206" s="91"/>
      <c r="M206" s="66"/>
      <c r="N206" s="66"/>
      <c r="O206" s="67"/>
      <c r="S206" s="35"/>
      <c r="T206" s="35"/>
      <c r="U206" s="31"/>
    </row>
    <row r="207" spans="1:24" ht="14.1" customHeight="1">
      <c r="A207" s="129"/>
      <c r="B207" s="126">
        <v>104</v>
      </c>
      <c r="C207" s="127" t="str">
        <f>排位赛总计104!C28</f>
        <v>杨波</v>
      </c>
      <c r="D207" s="93"/>
      <c r="E207" s="95"/>
      <c r="F207" s="97"/>
      <c r="G207" s="101" t="str">
        <f>IF(D206=F206,0,IF(D206&gt;F206,C205,C207))</f>
        <v>杨波</v>
      </c>
      <c r="H207" s="102"/>
      <c r="I207" s="102"/>
      <c r="J207" s="59"/>
      <c r="K207" s="59"/>
      <c r="L207" s="59"/>
      <c r="M207" s="66"/>
      <c r="N207" s="66"/>
      <c r="O207" s="67"/>
      <c r="P207" s="112" t="str">
        <f>IF(M201=M215,0,IF(M201&gt;M215,M199,M217))</f>
        <v>陆如迪</v>
      </c>
      <c r="Q207" s="115"/>
      <c r="R207" s="115"/>
      <c r="S207" s="35"/>
      <c r="T207" s="35"/>
      <c r="U207" s="31"/>
    </row>
    <row r="208" spans="1:24" ht="14.1" customHeight="1">
      <c r="A208" s="129"/>
      <c r="B208" s="126"/>
      <c r="C208" s="128"/>
      <c r="G208" s="58"/>
      <c r="H208" s="58"/>
      <c r="I208" s="58"/>
      <c r="J208" s="59"/>
      <c r="K208" s="59"/>
      <c r="L208" s="59"/>
      <c r="M208" s="66"/>
      <c r="N208" s="66"/>
      <c r="O208" s="67"/>
      <c r="P208" s="113"/>
      <c r="Q208" s="83"/>
      <c r="R208" s="83"/>
      <c r="S208" s="35"/>
      <c r="T208" s="35"/>
      <c r="U208" s="31"/>
    </row>
    <row r="209" spans="1:21" ht="14.1" customHeight="1">
      <c r="A209" s="129" t="s">
        <v>76</v>
      </c>
      <c r="B209" s="126">
        <v>105</v>
      </c>
      <c r="C209" s="130" t="str">
        <f>排位赛总计104!C25</f>
        <v>王辉</v>
      </c>
      <c r="G209" s="58"/>
      <c r="H209" s="58"/>
      <c r="I209" s="58"/>
      <c r="J209" s="59"/>
      <c r="K209" s="59"/>
      <c r="L209" s="59"/>
      <c r="M209" s="66"/>
      <c r="N209" s="66"/>
      <c r="O209" s="67"/>
      <c r="P209" s="114">
        <v>132</v>
      </c>
      <c r="Q209" s="79"/>
      <c r="R209" s="80"/>
      <c r="S209" s="35"/>
      <c r="T209" s="35"/>
      <c r="U209" s="31"/>
    </row>
    <row r="210" spans="1:21" ht="14.1" customHeight="1">
      <c r="A210" s="129"/>
      <c r="B210" s="126"/>
      <c r="C210" s="127"/>
      <c r="D210" s="92">
        <v>108</v>
      </c>
      <c r="E210" s="94" t="s">
        <v>62</v>
      </c>
      <c r="F210" s="96">
        <v>0</v>
      </c>
      <c r="G210" s="116" t="str">
        <f>IF(D210=F210,0,IF(D210&gt;F210,C209,C211))</f>
        <v>王辉</v>
      </c>
      <c r="H210" s="117"/>
      <c r="I210" s="117"/>
      <c r="J210" s="59"/>
      <c r="K210" s="59"/>
      <c r="L210" s="59"/>
      <c r="M210" s="66"/>
      <c r="N210" s="66"/>
      <c r="O210" s="67"/>
      <c r="P210" s="112"/>
      <c r="Q210" s="81"/>
      <c r="R210" s="82"/>
      <c r="S210" s="35"/>
      <c r="T210" s="35"/>
      <c r="U210" s="31"/>
    </row>
    <row r="211" spans="1:21" ht="14.1" customHeight="1">
      <c r="A211" s="129"/>
      <c r="B211" s="126">
        <v>106</v>
      </c>
      <c r="C211" s="127" t="str">
        <f>排位赛总计104!C92</f>
        <v>郭严</v>
      </c>
      <c r="D211" s="93"/>
      <c r="E211" s="95"/>
      <c r="F211" s="97"/>
      <c r="G211" s="105">
        <v>130</v>
      </c>
      <c r="H211" s="106"/>
      <c r="I211" s="108"/>
      <c r="J211" s="90" t="str">
        <f>IF(G211=G214,0,IF(G211&gt;G214,G210,G215))</f>
        <v>宋辉</v>
      </c>
      <c r="K211" s="91"/>
      <c r="L211" s="91"/>
      <c r="M211" s="66"/>
      <c r="N211" s="66"/>
      <c r="O211" s="67"/>
      <c r="P211" s="35"/>
      <c r="Q211" s="35"/>
      <c r="R211" s="31"/>
      <c r="S211" s="35"/>
      <c r="T211" s="35"/>
      <c r="U211" s="31"/>
    </row>
    <row r="212" spans="1:21" ht="14.1" customHeight="1">
      <c r="A212" s="129"/>
      <c r="B212" s="126"/>
      <c r="C212" s="128"/>
      <c r="G212" s="60"/>
      <c r="H212" s="61"/>
      <c r="I212" s="62"/>
      <c r="J212" s="109"/>
      <c r="K212" s="110"/>
      <c r="L212" s="110"/>
      <c r="M212" s="66"/>
      <c r="N212" s="66"/>
      <c r="O212" s="67"/>
      <c r="P212" s="35"/>
      <c r="Q212" s="35"/>
      <c r="R212" s="31"/>
      <c r="S212" s="35"/>
      <c r="T212" s="35"/>
      <c r="U212" s="31"/>
    </row>
    <row r="213" spans="1:21" ht="14.1" customHeight="1">
      <c r="A213" s="129"/>
      <c r="B213" s="126">
        <v>107</v>
      </c>
      <c r="C213" s="130" t="str">
        <f>排位赛总计104!C73</f>
        <v>杜琳（女）</v>
      </c>
      <c r="G213" s="60"/>
      <c r="H213" s="61"/>
      <c r="I213" s="62"/>
      <c r="J213" s="88">
        <v>130</v>
      </c>
      <c r="K213" s="89"/>
      <c r="L213" s="103"/>
      <c r="M213" s="66"/>
      <c r="N213" s="66"/>
      <c r="O213" s="67"/>
      <c r="P213" s="35"/>
      <c r="Q213" s="35"/>
      <c r="R213" s="31"/>
      <c r="S213" s="35"/>
      <c r="T213" s="35"/>
      <c r="U213" s="31"/>
    </row>
    <row r="214" spans="1:21" ht="14.1" customHeight="1">
      <c r="A214" s="129"/>
      <c r="B214" s="126"/>
      <c r="C214" s="127"/>
      <c r="D214" s="92">
        <v>122</v>
      </c>
      <c r="E214" s="94" t="s">
        <v>62</v>
      </c>
      <c r="F214" s="96">
        <v>127</v>
      </c>
      <c r="G214" s="98">
        <v>133</v>
      </c>
      <c r="H214" s="99"/>
      <c r="I214" s="100"/>
      <c r="J214" s="90"/>
      <c r="K214" s="91"/>
      <c r="L214" s="104"/>
      <c r="M214" s="66"/>
      <c r="N214" s="66"/>
      <c r="O214" s="67"/>
      <c r="P214" s="35"/>
      <c r="Q214" s="35"/>
      <c r="R214" s="31"/>
      <c r="S214" s="35"/>
      <c r="T214" s="35"/>
      <c r="U214" s="31"/>
    </row>
    <row r="215" spans="1:21" ht="14.1" customHeight="1">
      <c r="A215" s="129"/>
      <c r="B215" s="126">
        <v>108</v>
      </c>
      <c r="C215" s="127" t="str">
        <f>排位赛总计104!C44</f>
        <v>宋辉</v>
      </c>
      <c r="D215" s="93"/>
      <c r="E215" s="95"/>
      <c r="F215" s="97"/>
      <c r="G215" s="105" t="str">
        <f>IF(D214=F214,0,IF(D214&gt;F214,C213,C215))</f>
        <v>宋辉</v>
      </c>
      <c r="H215" s="106"/>
      <c r="I215" s="106"/>
      <c r="J215" s="57"/>
      <c r="K215" s="63"/>
      <c r="L215" s="64"/>
      <c r="M215" s="90">
        <v>137</v>
      </c>
      <c r="N215" s="91"/>
      <c r="O215" s="104"/>
      <c r="P215" s="35"/>
      <c r="Q215" s="35"/>
      <c r="R215" s="31"/>
      <c r="S215" s="35"/>
      <c r="T215" s="35"/>
      <c r="U215" s="31"/>
    </row>
    <row r="216" spans="1:21" ht="14.1" customHeight="1">
      <c r="A216" s="129"/>
      <c r="B216" s="126"/>
      <c r="C216" s="128"/>
      <c r="G216" s="58"/>
      <c r="H216" s="58"/>
      <c r="I216" s="58"/>
      <c r="J216" s="57"/>
      <c r="K216" s="63"/>
      <c r="L216" s="64"/>
      <c r="M216" s="109"/>
      <c r="N216" s="110"/>
      <c r="O216" s="111"/>
      <c r="P216" s="35"/>
      <c r="Q216" s="35"/>
      <c r="R216" s="31"/>
      <c r="S216" s="35"/>
      <c r="T216" s="35"/>
      <c r="U216" s="31"/>
    </row>
    <row r="217" spans="1:21" ht="14.1" customHeight="1">
      <c r="A217" s="129"/>
      <c r="B217" s="126">
        <v>109</v>
      </c>
      <c r="C217" s="130" t="str">
        <f>排位赛总计104!C57</f>
        <v>杨之潼</v>
      </c>
      <c r="G217" s="58"/>
      <c r="H217" s="58"/>
      <c r="I217" s="58"/>
      <c r="J217" s="57"/>
      <c r="K217" s="63"/>
      <c r="L217" s="64"/>
      <c r="M217" s="88" t="str">
        <f>IF(J213=J219,0,IF(J213&gt;J219,J211,J221))</f>
        <v>陆如迪</v>
      </c>
      <c r="N217" s="89"/>
      <c r="O217" s="89"/>
      <c r="P217" s="35"/>
      <c r="Q217" s="35"/>
      <c r="R217" s="31"/>
      <c r="S217" s="35"/>
      <c r="T217" s="35"/>
      <c r="U217" s="31"/>
    </row>
    <row r="218" spans="1:21" ht="14.1" customHeight="1">
      <c r="A218" s="129"/>
      <c r="B218" s="126"/>
      <c r="C218" s="127"/>
      <c r="D218" s="92">
        <v>131</v>
      </c>
      <c r="E218" s="94" t="s">
        <v>62</v>
      </c>
      <c r="F218" s="96">
        <v>133</v>
      </c>
      <c r="G218" s="101" t="str">
        <f>IF(D218=F218,0,IF(D218&gt;F218,C217,C219))</f>
        <v>蒋晟阳</v>
      </c>
      <c r="H218" s="102"/>
      <c r="I218" s="102"/>
      <c r="J218" s="57"/>
      <c r="K218" s="63"/>
      <c r="L218" s="64"/>
      <c r="M218" s="90"/>
      <c r="N218" s="107"/>
      <c r="O218" s="107"/>
      <c r="P218" s="35"/>
      <c r="Q218" s="35"/>
      <c r="R218" s="31"/>
      <c r="S218" s="35"/>
      <c r="T218" s="35"/>
      <c r="U218" s="31"/>
    </row>
    <row r="219" spans="1:21" ht="14.1" customHeight="1">
      <c r="A219" s="129"/>
      <c r="B219" s="126">
        <v>110</v>
      </c>
      <c r="C219" s="127" t="str">
        <f>排位赛总计104!C60</f>
        <v>蒋晟阳</v>
      </c>
      <c r="D219" s="93"/>
      <c r="E219" s="95"/>
      <c r="F219" s="97"/>
      <c r="G219" s="105">
        <v>133</v>
      </c>
      <c r="H219" s="106"/>
      <c r="I219" s="108"/>
      <c r="J219" s="90">
        <v>134</v>
      </c>
      <c r="K219" s="91"/>
      <c r="L219" s="104"/>
      <c r="M219" s="59"/>
      <c r="N219" s="59"/>
      <c r="O219" s="59"/>
      <c r="P219" s="35"/>
      <c r="Q219" s="35"/>
      <c r="R219" s="31"/>
      <c r="S219" s="35"/>
      <c r="T219" s="35"/>
      <c r="U219" s="31"/>
    </row>
    <row r="220" spans="1:21" ht="14.1" customHeight="1">
      <c r="A220" s="129"/>
      <c r="B220" s="126"/>
      <c r="C220" s="128"/>
      <c r="G220" s="60"/>
      <c r="H220" s="61"/>
      <c r="I220" s="62"/>
      <c r="J220" s="109"/>
      <c r="K220" s="110"/>
      <c r="L220" s="111"/>
      <c r="M220" s="59"/>
      <c r="N220" s="59"/>
      <c r="O220" s="59"/>
      <c r="P220" s="35"/>
      <c r="Q220" s="35"/>
      <c r="R220" s="31"/>
      <c r="S220" s="35"/>
      <c r="T220" s="35"/>
      <c r="U220" s="31"/>
    </row>
    <row r="221" spans="1:21" ht="14.1" customHeight="1">
      <c r="A221" s="129"/>
      <c r="B221" s="126">
        <v>111</v>
      </c>
      <c r="C221" s="130">
        <f>排位赛总计104!C105</f>
        <v>0</v>
      </c>
      <c r="G221" s="60"/>
      <c r="H221" s="61"/>
      <c r="I221" s="62"/>
      <c r="J221" s="88" t="str">
        <f>IF(G219=G222,0,IF(G219&gt;G222,G218,G223))</f>
        <v>陆如迪</v>
      </c>
      <c r="K221" s="89"/>
      <c r="L221" s="89"/>
      <c r="M221" s="59"/>
      <c r="N221" s="59"/>
      <c r="O221" s="59"/>
      <c r="P221" s="35"/>
      <c r="Q221" s="35"/>
      <c r="R221" s="31"/>
      <c r="S221" s="35"/>
      <c r="T221" s="35"/>
      <c r="U221" s="31"/>
    </row>
    <row r="222" spans="1:21" ht="14.1" customHeight="1">
      <c r="A222" s="129"/>
      <c r="B222" s="126"/>
      <c r="C222" s="127"/>
      <c r="D222" s="92">
        <v>0</v>
      </c>
      <c r="E222" s="94" t="s">
        <v>62</v>
      </c>
      <c r="F222" s="96">
        <v>1</v>
      </c>
      <c r="G222" s="98" t="s">
        <v>388</v>
      </c>
      <c r="H222" s="99"/>
      <c r="I222" s="100"/>
      <c r="J222" s="90"/>
      <c r="K222" s="91"/>
      <c r="L222" s="91"/>
      <c r="M222" s="59"/>
      <c r="N222" s="59"/>
      <c r="O222" s="59"/>
      <c r="P222" s="35"/>
      <c r="Q222" s="35"/>
      <c r="R222" s="31"/>
      <c r="S222" s="35"/>
      <c r="T222" s="35"/>
      <c r="U222" s="31"/>
    </row>
    <row r="223" spans="1:21" ht="14.1" customHeight="1">
      <c r="A223" s="129"/>
      <c r="B223" s="126">
        <v>112</v>
      </c>
      <c r="C223" s="127" t="str">
        <f>排位赛总计104!C12</f>
        <v>陆如迪</v>
      </c>
      <c r="D223" s="93"/>
      <c r="E223" s="95"/>
      <c r="F223" s="97"/>
      <c r="G223" s="101" t="str">
        <f>IF(D222=F222,0,IF(D222&gt;F222,C221,C223))</f>
        <v>陆如迪</v>
      </c>
      <c r="H223" s="102"/>
      <c r="I223" s="102"/>
      <c r="J223" s="57"/>
      <c r="K223" s="57"/>
      <c r="L223" s="57"/>
      <c r="M223" s="59"/>
      <c r="N223" s="59"/>
      <c r="O223" s="59"/>
      <c r="P223" s="35"/>
      <c r="Q223" s="35"/>
      <c r="R223" s="31"/>
      <c r="S223" s="112">
        <v>136</v>
      </c>
      <c r="T223" s="81"/>
      <c r="U223" s="82"/>
    </row>
    <row r="224" spans="1:21" ht="14.1" customHeight="1">
      <c r="A224" s="129"/>
      <c r="B224" s="126"/>
      <c r="C224" s="128"/>
      <c r="G224" s="58"/>
      <c r="H224" s="58"/>
      <c r="I224" s="58"/>
      <c r="J224" s="59"/>
      <c r="K224" s="59"/>
      <c r="L224" s="59"/>
      <c r="M224" s="59"/>
      <c r="N224" s="59"/>
      <c r="O224" s="59"/>
      <c r="P224" s="35"/>
      <c r="Q224" s="35"/>
      <c r="R224" s="31"/>
      <c r="S224" s="113"/>
      <c r="T224" s="83"/>
      <c r="U224" s="84"/>
    </row>
    <row r="225" spans="1:21" ht="14.1" customHeight="1">
      <c r="A225" s="129" t="s">
        <v>77</v>
      </c>
      <c r="B225" s="126">
        <v>113</v>
      </c>
      <c r="C225" s="130" t="str">
        <f>排位赛总计104!C17</f>
        <v>李昊</v>
      </c>
      <c r="G225" s="58"/>
      <c r="H225" s="58"/>
      <c r="I225" s="58"/>
      <c r="J225" s="59"/>
      <c r="K225" s="59"/>
      <c r="L225" s="59"/>
      <c r="M225" s="59"/>
      <c r="N225" s="59"/>
      <c r="O225" s="59"/>
      <c r="P225" s="35"/>
      <c r="Q225" s="35"/>
      <c r="R225" s="31"/>
      <c r="S225" s="114" t="str">
        <f>IF(P209=P239,0,IF(P209&gt;P239,P207,P241))</f>
        <v>宗奇鸣</v>
      </c>
      <c r="T225" s="79"/>
      <c r="U225" s="79"/>
    </row>
    <row r="226" spans="1:21" ht="14.1" customHeight="1">
      <c r="A226" s="129"/>
      <c r="B226" s="126"/>
      <c r="C226" s="127"/>
      <c r="D226" s="92">
        <v>1</v>
      </c>
      <c r="E226" s="94" t="s">
        <v>62</v>
      </c>
      <c r="F226" s="96">
        <v>0</v>
      </c>
      <c r="G226" s="116" t="str">
        <f>IF(D226=F226,0,IF(D226&gt;F226,C225,C227))</f>
        <v>李昊</v>
      </c>
      <c r="H226" s="117"/>
      <c r="I226" s="117"/>
      <c r="J226" s="59"/>
      <c r="K226" s="59"/>
      <c r="L226" s="59"/>
      <c r="M226" s="59"/>
      <c r="N226" s="59"/>
      <c r="O226" s="59"/>
      <c r="P226" s="35"/>
      <c r="Q226" s="35"/>
      <c r="R226" s="31"/>
      <c r="S226" s="112"/>
      <c r="T226" s="115"/>
      <c r="U226" s="115"/>
    </row>
    <row r="227" spans="1:21" ht="14.1" customHeight="1">
      <c r="A227" s="129"/>
      <c r="B227" s="126">
        <v>114</v>
      </c>
      <c r="C227" s="127">
        <f>排位赛总计104!C100</f>
        <v>0</v>
      </c>
      <c r="D227" s="93"/>
      <c r="E227" s="95"/>
      <c r="F227" s="97"/>
      <c r="G227" s="105">
        <v>140</v>
      </c>
      <c r="H227" s="106"/>
      <c r="I227" s="108"/>
      <c r="J227" s="90" t="str">
        <f>IF(G227=G230,0,IF(G227&gt;G230,G226,G231))</f>
        <v>李昊</v>
      </c>
      <c r="K227" s="91"/>
      <c r="L227" s="91"/>
      <c r="M227" s="59"/>
      <c r="N227" s="59"/>
      <c r="O227" s="59"/>
      <c r="P227" s="35"/>
      <c r="Q227" s="35"/>
      <c r="R227" s="31"/>
    </row>
    <row r="228" spans="1:21" ht="14.1" customHeight="1">
      <c r="A228" s="129"/>
      <c r="B228" s="126"/>
      <c r="C228" s="128"/>
      <c r="G228" s="60"/>
      <c r="H228" s="61"/>
      <c r="I228" s="62"/>
      <c r="J228" s="109"/>
      <c r="K228" s="110"/>
      <c r="L228" s="110"/>
      <c r="M228" s="59"/>
      <c r="N228" s="59"/>
      <c r="O228" s="59"/>
      <c r="P228" s="35"/>
      <c r="Q228" s="35"/>
      <c r="R228" s="31"/>
    </row>
    <row r="229" spans="1:21" ht="14.1" customHeight="1">
      <c r="A229" s="129"/>
      <c r="B229" s="126">
        <v>115</v>
      </c>
      <c r="C229" s="130" t="str">
        <f>排位赛总计104!C65</f>
        <v>任斐</v>
      </c>
      <c r="G229" s="60"/>
      <c r="H229" s="61"/>
      <c r="I229" s="62"/>
      <c r="J229" s="88">
        <v>134</v>
      </c>
      <c r="K229" s="89"/>
      <c r="L229" s="103"/>
      <c r="M229" s="57"/>
      <c r="N229" s="65"/>
      <c r="O229" s="65"/>
      <c r="P229" s="35"/>
      <c r="Q229" s="35"/>
      <c r="R229" s="31"/>
    </row>
    <row r="230" spans="1:21" ht="14.1" customHeight="1">
      <c r="A230" s="129"/>
      <c r="B230" s="126"/>
      <c r="C230" s="127"/>
      <c r="D230" s="92">
        <v>115</v>
      </c>
      <c r="E230" s="94" t="s">
        <v>383</v>
      </c>
      <c r="F230" s="96">
        <v>143</v>
      </c>
      <c r="G230" s="98">
        <v>135</v>
      </c>
      <c r="H230" s="99"/>
      <c r="I230" s="100"/>
      <c r="J230" s="90"/>
      <c r="K230" s="91"/>
      <c r="L230" s="104"/>
      <c r="M230" s="59"/>
      <c r="N230" s="59"/>
      <c r="O230" s="59"/>
      <c r="P230" s="35"/>
      <c r="Q230" s="35"/>
      <c r="R230" s="31"/>
    </row>
    <row r="231" spans="1:21" ht="14.1" customHeight="1">
      <c r="A231" s="129"/>
      <c r="B231" s="126">
        <v>116</v>
      </c>
      <c r="C231" s="127" t="str">
        <f>排位赛总计104!C52</f>
        <v>罗飞</v>
      </c>
      <c r="D231" s="93"/>
      <c r="E231" s="95"/>
      <c r="F231" s="97"/>
      <c r="G231" s="101" t="str">
        <f>IF(D230=F230,0,IF(D230&gt;F230,C229,C231))</f>
        <v>罗飞</v>
      </c>
      <c r="H231" s="102"/>
      <c r="I231" s="102"/>
      <c r="J231" s="57"/>
      <c r="K231" s="63"/>
      <c r="L231" s="64"/>
      <c r="M231" s="90" t="str">
        <f>IF(J229=J235,0,IF(J229&gt;J235,J227,J237))</f>
        <v>李昊</v>
      </c>
      <c r="N231" s="107"/>
      <c r="O231" s="107"/>
      <c r="P231" s="35"/>
      <c r="Q231" s="35"/>
      <c r="R231" s="31"/>
    </row>
    <row r="232" spans="1:21" ht="14.1" customHeight="1">
      <c r="A232" s="129"/>
      <c r="B232" s="126"/>
      <c r="C232" s="128"/>
      <c r="G232" s="58"/>
      <c r="H232" s="58"/>
      <c r="I232" s="58"/>
      <c r="J232" s="57"/>
      <c r="K232" s="63"/>
      <c r="L232" s="64"/>
      <c r="M232" s="109"/>
      <c r="N232" s="110"/>
      <c r="O232" s="110"/>
      <c r="P232" s="35"/>
      <c r="Q232" s="35"/>
      <c r="R232" s="31"/>
    </row>
    <row r="233" spans="1:21" ht="14.1" customHeight="1">
      <c r="A233" s="129"/>
      <c r="B233" s="126">
        <v>117</v>
      </c>
      <c r="C233" s="130" t="str">
        <f>排位赛总计104!C49</f>
        <v>石成祥</v>
      </c>
      <c r="G233" s="58"/>
      <c r="H233" s="58"/>
      <c r="I233" s="58"/>
      <c r="J233" s="57"/>
      <c r="K233" s="63"/>
      <c r="L233" s="64"/>
      <c r="M233" s="88">
        <v>141</v>
      </c>
      <c r="N233" s="89"/>
      <c r="O233" s="103"/>
      <c r="P233" s="35"/>
      <c r="Q233" s="35"/>
      <c r="R233" s="31"/>
    </row>
    <row r="234" spans="1:21" ht="14.1" customHeight="1">
      <c r="A234" s="129"/>
      <c r="B234" s="126"/>
      <c r="C234" s="127"/>
      <c r="D234" s="92">
        <v>125</v>
      </c>
      <c r="E234" s="94" t="s">
        <v>62</v>
      </c>
      <c r="F234" s="96">
        <v>132</v>
      </c>
      <c r="G234" s="101" t="str">
        <f>IF(D234=F234,0,IF(D234&gt;F234,C233,C235))</f>
        <v>朱华俊</v>
      </c>
      <c r="H234" s="102"/>
      <c r="I234" s="102"/>
      <c r="J234" s="57"/>
      <c r="K234" s="63"/>
      <c r="L234" s="64"/>
      <c r="M234" s="90"/>
      <c r="N234" s="91"/>
      <c r="O234" s="104"/>
      <c r="P234" s="35"/>
      <c r="Q234" s="35"/>
      <c r="R234" s="31"/>
    </row>
    <row r="235" spans="1:21" ht="14.1" customHeight="1">
      <c r="A235" s="129"/>
      <c r="B235" s="126">
        <v>118</v>
      </c>
      <c r="C235" s="127" t="str">
        <f>排位赛总计104!C68</f>
        <v>朱华俊</v>
      </c>
      <c r="D235" s="93"/>
      <c r="E235" s="95"/>
      <c r="F235" s="97"/>
      <c r="G235" s="105">
        <v>125</v>
      </c>
      <c r="H235" s="106"/>
      <c r="I235" s="108"/>
      <c r="J235" s="90">
        <v>113</v>
      </c>
      <c r="K235" s="91"/>
      <c r="L235" s="104"/>
      <c r="M235" s="66"/>
      <c r="N235" s="66"/>
      <c r="O235" s="67"/>
      <c r="P235" s="35"/>
      <c r="Q235" s="35"/>
      <c r="R235" s="31"/>
    </row>
    <row r="236" spans="1:21" ht="14.1" customHeight="1">
      <c r="A236" s="129"/>
      <c r="B236" s="126"/>
      <c r="C236" s="128"/>
      <c r="G236" s="60"/>
      <c r="H236" s="61"/>
      <c r="I236" s="62"/>
      <c r="J236" s="109"/>
      <c r="K236" s="110"/>
      <c r="L236" s="111"/>
      <c r="M236" s="66"/>
      <c r="N236" s="66"/>
      <c r="O236" s="67"/>
      <c r="P236" s="35"/>
      <c r="Q236" s="35"/>
      <c r="R236" s="31"/>
    </row>
    <row r="237" spans="1:21" ht="14.1" customHeight="1">
      <c r="A237" s="129"/>
      <c r="B237" s="126">
        <v>119</v>
      </c>
      <c r="C237" s="130">
        <f>排位赛总计104!C97</f>
        <v>0</v>
      </c>
      <c r="G237" s="60"/>
      <c r="H237" s="61"/>
      <c r="I237" s="62"/>
      <c r="J237" s="88" t="str">
        <f>IF(G235=G238,0,IF(G235&gt;G238,G234,G239))</f>
        <v>徐雅鹏</v>
      </c>
      <c r="K237" s="89"/>
      <c r="L237" s="89"/>
      <c r="M237" s="66"/>
      <c r="N237" s="66"/>
      <c r="O237" s="67"/>
      <c r="P237" s="35"/>
      <c r="Q237" s="35"/>
      <c r="R237" s="31"/>
    </row>
    <row r="238" spans="1:21" ht="14.1" customHeight="1">
      <c r="A238" s="129"/>
      <c r="B238" s="126"/>
      <c r="C238" s="127"/>
      <c r="D238" s="92">
        <v>0</v>
      </c>
      <c r="E238" s="94" t="s">
        <v>62</v>
      </c>
      <c r="F238" s="96">
        <v>1</v>
      </c>
      <c r="G238" s="98">
        <v>138</v>
      </c>
      <c r="H238" s="99"/>
      <c r="I238" s="100"/>
      <c r="J238" s="90"/>
      <c r="K238" s="91"/>
      <c r="L238" s="91"/>
      <c r="M238" s="66"/>
      <c r="N238" s="66"/>
      <c r="O238" s="67"/>
      <c r="P238" s="35"/>
      <c r="Q238" s="35"/>
      <c r="R238" s="31"/>
    </row>
    <row r="239" spans="1:21" ht="14.1" customHeight="1">
      <c r="A239" s="129"/>
      <c r="B239" s="126">
        <v>120</v>
      </c>
      <c r="C239" s="127" t="str">
        <f>排位赛总计104!C20</f>
        <v>徐雅鹏</v>
      </c>
      <c r="D239" s="93"/>
      <c r="E239" s="95"/>
      <c r="F239" s="97"/>
      <c r="G239" s="101" t="str">
        <f>IF(D238=F238,0,IF(D238&gt;F238,C237,C239))</f>
        <v>徐雅鹏</v>
      </c>
      <c r="H239" s="102"/>
      <c r="I239" s="102"/>
      <c r="J239" s="59"/>
      <c r="K239" s="59"/>
      <c r="L239" s="59"/>
      <c r="M239" s="66"/>
      <c r="N239" s="66"/>
      <c r="O239" s="67"/>
      <c r="P239" s="112">
        <v>136</v>
      </c>
      <c r="Q239" s="81"/>
      <c r="R239" s="82"/>
    </row>
    <row r="240" spans="1:21" ht="14.1" customHeight="1">
      <c r="A240" s="129"/>
      <c r="B240" s="126"/>
      <c r="C240" s="128"/>
      <c r="G240" s="58"/>
      <c r="H240" s="58"/>
      <c r="I240" s="58"/>
      <c r="J240" s="59"/>
      <c r="K240" s="59"/>
      <c r="L240" s="59"/>
      <c r="M240" s="66"/>
      <c r="N240" s="66"/>
      <c r="O240" s="67"/>
      <c r="P240" s="113"/>
      <c r="Q240" s="83"/>
      <c r="R240" s="84"/>
    </row>
    <row r="241" spans="1:21" ht="14.1" customHeight="1">
      <c r="A241" s="129" t="s">
        <v>78</v>
      </c>
      <c r="B241" s="126">
        <v>121</v>
      </c>
      <c r="C241" s="130" t="str">
        <f>排位赛总计104!C33</f>
        <v>朱恩伟</v>
      </c>
      <c r="G241" s="58"/>
      <c r="H241" s="58"/>
      <c r="I241" s="58"/>
      <c r="J241" s="59"/>
      <c r="K241" s="59"/>
      <c r="L241" s="59"/>
      <c r="M241" s="66"/>
      <c r="N241" s="66"/>
      <c r="O241" s="67"/>
      <c r="P241" s="114" t="str">
        <f>IF(M233=M247,0,IF(M233&gt;M247,M231,M249))</f>
        <v>宗奇鸣</v>
      </c>
      <c r="Q241" s="79"/>
      <c r="R241" s="79"/>
    </row>
    <row r="242" spans="1:21" ht="14.1" customHeight="1">
      <c r="A242" s="129"/>
      <c r="B242" s="126"/>
      <c r="C242" s="127"/>
      <c r="D242" s="92">
        <v>137</v>
      </c>
      <c r="E242" s="94" t="s">
        <v>62</v>
      </c>
      <c r="F242" s="96">
        <v>105</v>
      </c>
      <c r="G242" s="116" t="str">
        <f>IF(D242=F242,0,IF(D242&gt;F242,C241,C243))</f>
        <v>朱恩伟</v>
      </c>
      <c r="H242" s="117"/>
      <c r="I242" s="117"/>
      <c r="J242" s="59"/>
      <c r="K242" s="59"/>
      <c r="L242" s="59"/>
      <c r="M242" s="66"/>
      <c r="N242" s="66"/>
      <c r="O242" s="67"/>
      <c r="P242" s="112"/>
      <c r="Q242" s="115"/>
      <c r="R242" s="115"/>
      <c r="U242" t="s">
        <v>384</v>
      </c>
    </row>
    <row r="243" spans="1:21" ht="14.1" customHeight="1">
      <c r="A243" s="129"/>
      <c r="B243" s="126">
        <v>122</v>
      </c>
      <c r="C243" s="127" t="str">
        <f>排位赛总计104!C84</f>
        <v>潘江</v>
      </c>
      <c r="D243" s="93"/>
      <c r="E243" s="95"/>
      <c r="F243" s="97"/>
      <c r="G243" s="105">
        <v>140</v>
      </c>
      <c r="H243" s="106"/>
      <c r="I243" s="108"/>
      <c r="J243" s="90" t="str">
        <f>IF(G243=G246,0,IF(G243&gt;G246,G242,G247))</f>
        <v>朱恩伟</v>
      </c>
      <c r="K243" s="91"/>
      <c r="L243" s="91"/>
      <c r="M243" s="66"/>
      <c r="N243" s="66"/>
      <c r="O243" s="67"/>
    </row>
    <row r="244" spans="1:21" ht="14.1" customHeight="1">
      <c r="A244" s="129"/>
      <c r="B244" s="126"/>
      <c r="C244" s="128"/>
      <c r="G244" s="60"/>
      <c r="H244" s="61"/>
      <c r="I244" s="62"/>
      <c r="J244" s="109"/>
      <c r="K244" s="110"/>
      <c r="L244" s="110"/>
      <c r="M244" s="66"/>
      <c r="N244" s="66"/>
      <c r="O244" s="67"/>
    </row>
    <row r="245" spans="1:21" ht="14.1" customHeight="1">
      <c r="A245" s="129"/>
      <c r="B245" s="126">
        <v>123</v>
      </c>
      <c r="C245" s="130" t="str">
        <f>排位赛总计104!C81</f>
        <v>周礼</v>
      </c>
      <c r="G245" s="60"/>
      <c r="H245" s="61"/>
      <c r="I245" s="62"/>
      <c r="J245" s="88">
        <v>1</v>
      </c>
      <c r="K245" s="89"/>
      <c r="L245" s="103"/>
      <c r="M245" s="66"/>
      <c r="N245" s="66"/>
      <c r="O245" s="67"/>
    </row>
    <row r="246" spans="1:21" ht="14.1" customHeight="1">
      <c r="A246" s="129"/>
      <c r="B246" s="126"/>
      <c r="C246" s="127"/>
      <c r="D246" s="92">
        <v>129</v>
      </c>
      <c r="E246" s="94" t="s">
        <v>62</v>
      </c>
      <c r="F246" s="96">
        <v>127</v>
      </c>
      <c r="G246" s="98">
        <v>121</v>
      </c>
      <c r="H246" s="99"/>
      <c r="I246" s="100"/>
      <c r="J246" s="90"/>
      <c r="K246" s="91"/>
      <c r="L246" s="104"/>
      <c r="M246" s="66"/>
      <c r="N246" s="66"/>
      <c r="O246" s="67"/>
    </row>
    <row r="247" spans="1:21" ht="14.1" customHeight="1">
      <c r="A247" s="129"/>
      <c r="B247" s="126">
        <v>124</v>
      </c>
      <c r="C247" s="127" t="str">
        <f>排位赛总计104!C36</f>
        <v>卫扬</v>
      </c>
      <c r="D247" s="93"/>
      <c r="E247" s="95"/>
      <c r="F247" s="97"/>
      <c r="G247" s="105" t="str">
        <f>IF(D246=F246,0,IF(D246&gt;F246,C245,C247))</f>
        <v>周礼</v>
      </c>
      <c r="H247" s="106"/>
      <c r="I247" s="106"/>
      <c r="J247" s="57"/>
      <c r="K247" s="63"/>
      <c r="L247" s="64"/>
      <c r="M247" s="90">
        <v>143</v>
      </c>
      <c r="N247" s="91"/>
      <c r="O247" s="104"/>
    </row>
    <row r="248" spans="1:21" ht="14.1" customHeight="1">
      <c r="A248" s="129"/>
      <c r="B248" s="126"/>
      <c r="C248" s="128"/>
      <c r="G248" s="58"/>
      <c r="H248" s="58"/>
      <c r="I248" s="58"/>
      <c r="J248" s="57"/>
      <c r="K248" s="63"/>
      <c r="L248" s="64"/>
      <c r="M248" s="109"/>
      <c r="N248" s="110"/>
      <c r="O248" s="111"/>
    </row>
    <row r="249" spans="1:21" ht="14.1" customHeight="1">
      <c r="A249" s="129"/>
      <c r="B249" s="126">
        <v>125</v>
      </c>
      <c r="C249" s="130">
        <v>0</v>
      </c>
      <c r="G249" s="58"/>
      <c r="H249" s="58"/>
      <c r="I249" s="58"/>
      <c r="J249" s="57"/>
      <c r="K249" s="63"/>
      <c r="L249" s="64"/>
      <c r="M249" s="88" t="str">
        <f>IF(J245=J251,0,IF(J245&gt;J251,J243,J253))</f>
        <v>宗奇鸣</v>
      </c>
      <c r="N249" s="89"/>
      <c r="O249" s="89"/>
    </row>
    <row r="250" spans="1:21" ht="14.1" customHeight="1">
      <c r="A250" s="129"/>
      <c r="B250" s="126"/>
      <c r="C250" s="127"/>
      <c r="D250" s="92">
        <v>1</v>
      </c>
      <c r="E250" s="94" t="s">
        <v>62</v>
      </c>
      <c r="F250" s="96">
        <v>1</v>
      </c>
      <c r="G250" s="101">
        <f>IF(D250=F250,0,IF(D250&gt;F250,C249,C251))</f>
        <v>0</v>
      </c>
      <c r="H250" s="102"/>
      <c r="I250" s="102"/>
      <c r="J250" s="57"/>
      <c r="K250" s="63"/>
      <c r="L250" s="64"/>
      <c r="M250" s="90"/>
      <c r="N250" s="107"/>
      <c r="O250" s="107"/>
    </row>
    <row r="251" spans="1:21" ht="14.1" customHeight="1">
      <c r="A251" s="129"/>
      <c r="B251" s="126">
        <v>126</v>
      </c>
      <c r="C251" s="127">
        <v>0</v>
      </c>
      <c r="D251" s="93"/>
      <c r="E251" s="95"/>
      <c r="F251" s="97"/>
      <c r="G251" s="105">
        <v>0</v>
      </c>
      <c r="H251" s="106"/>
      <c r="I251" s="108"/>
      <c r="J251" s="90">
        <v>142</v>
      </c>
      <c r="K251" s="91"/>
      <c r="L251" s="104"/>
      <c r="M251" s="59"/>
      <c r="N251" s="59"/>
      <c r="O251" s="59"/>
    </row>
    <row r="252" spans="1:21" ht="14.1" customHeight="1">
      <c r="A252" s="129"/>
      <c r="B252" s="126"/>
      <c r="C252" s="128"/>
      <c r="G252" s="60"/>
      <c r="H252" s="61"/>
      <c r="I252" s="62"/>
      <c r="J252" s="109"/>
      <c r="K252" s="110"/>
      <c r="L252" s="111"/>
      <c r="M252" s="59"/>
      <c r="N252" s="59"/>
      <c r="O252" s="59"/>
    </row>
    <row r="253" spans="1:21" ht="14.1" customHeight="1">
      <c r="A253" s="129"/>
      <c r="B253" s="126">
        <v>127</v>
      </c>
      <c r="C253" s="130">
        <v>0</v>
      </c>
      <c r="G253" s="60"/>
      <c r="H253" s="61"/>
      <c r="I253" s="62"/>
      <c r="J253" s="88" t="str">
        <f>IF(G251=G254,0,IF(G251&gt;G254,G250,G255))</f>
        <v>宗奇鸣</v>
      </c>
      <c r="K253" s="89"/>
      <c r="L253" s="89"/>
      <c r="M253" s="59"/>
      <c r="N253" s="59"/>
      <c r="O253" s="59"/>
    </row>
    <row r="254" spans="1:21" ht="14.1" customHeight="1">
      <c r="A254" s="129"/>
      <c r="B254" s="126"/>
      <c r="C254" s="127"/>
      <c r="D254" s="92">
        <v>0</v>
      </c>
      <c r="E254" s="94" t="s">
        <v>62</v>
      </c>
      <c r="F254" s="96">
        <v>1</v>
      </c>
      <c r="G254" s="98">
        <v>1</v>
      </c>
      <c r="H254" s="99"/>
      <c r="I254" s="100"/>
      <c r="J254" s="90"/>
      <c r="K254" s="91"/>
      <c r="L254" s="91"/>
      <c r="M254" s="59"/>
      <c r="N254" s="59"/>
      <c r="O254" s="59"/>
    </row>
    <row r="255" spans="1:21" ht="14.1" customHeight="1">
      <c r="A255" s="129"/>
      <c r="B255" s="126">
        <v>128</v>
      </c>
      <c r="C255" s="127" t="str">
        <f>排位赛总计104!C4</f>
        <v>宗奇鸣</v>
      </c>
      <c r="D255" s="93"/>
      <c r="E255" s="95"/>
      <c r="F255" s="97"/>
      <c r="G255" s="101" t="str">
        <f>IF(D254=F254,0,IF(D254&gt;F254,C253,C255))</f>
        <v>宗奇鸣</v>
      </c>
      <c r="H255" s="102"/>
      <c r="I255" s="102"/>
      <c r="J255" s="57"/>
      <c r="K255" s="57"/>
      <c r="L255" s="57"/>
      <c r="M255" s="59"/>
      <c r="N255" s="59"/>
      <c r="O255" s="59"/>
    </row>
    <row r="256" spans="1:21" ht="14.1" customHeight="1">
      <c r="A256" s="129"/>
      <c r="B256" s="126"/>
      <c r="C256" s="128"/>
      <c r="G256" s="58"/>
      <c r="H256" s="58"/>
      <c r="I256" s="58"/>
      <c r="J256" s="59"/>
      <c r="K256" s="59"/>
      <c r="L256" s="59"/>
      <c r="M256" s="59"/>
      <c r="N256" s="59"/>
      <c r="O256" s="59"/>
    </row>
    <row r="257" spans="7:12">
      <c r="G257" s="58"/>
      <c r="H257" s="58"/>
      <c r="I257" s="58"/>
      <c r="J257" s="59"/>
      <c r="K257" s="59"/>
      <c r="L257" s="59"/>
    </row>
    <row r="258" spans="7:12">
      <c r="G258" s="58"/>
      <c r="H258" s="58"/>
      <c r="I258" s="58"/>
      <c r="J258" s="59"/>
      <c r="K258" s="59"/>
      <c r="L258" s="59"/>
    </row>
  </sheetData>
  <mergeCells count="728">
    <mergeCell ref="M73:O74"/>
    <mergeCell ref="M87:O88"/>
    <mergeCell ref="M105:O106"/>
    <mergeCell ref="M119:O120"/>
    <mergeCell ref="M201:O202"/>
    <mergeCell ref="M215:O216"/>
    <mergeCell ref="M233:O234"/>
    <mergeCell ref="M247:O248"/>
    <mergeCell ref="B225:B226"/>
    <mergeCell ref="C225:C226"/>
    <mergeCell ref="B227:B228"/>
    <mergeCell ref="C227:C228"/>
    <mergeCell ref="B229:B230"/>
    <mergeCell ref="C229:C230"/>
    <mergeCell ref="B221:B222"/>
    <mergeCell ref="C221:C222"/>
    <mergeCell ref="C193:C194"/>
    <mergeCell ref="B195:B196"/>
    <mergeCell ref="C195:C196"/>
    <mergeCell ref="B197:B198"/>
    <mergeCell ref="C197:C198"/>
    <mergeCell ref="B199:B200"/>
    <mergeCell ref="C199:C200"/>
    <mergeCell ref="B201:B202"/>
    <mergeCell ref="A129:A144"/>
    <mergeCell ref="B213:B214"/>
    <mergeCell ref="C213:C214"/>
    <mergeCell ref="B215:B216"/>
    <mergeCell ref="C215:C216"/>
    <mergeCell ref="B217:B218"/>
    <mergeCell ref="C217:C218"/>
    <mergeCell ref="B219:B220"/>
    <mergeCell ref="C219:C220"/>
    <mergeCell ref="B203:B204"/>
    <mergeCell ref="C203:C204"/>
    <mergeCell ref="B205:B206"/>
    <mergeCell ref="C205:C206"/>
    <mergeCell ref="B207:B208"/>
    <mergeCell ref="B187:B188"/>
    <mergeCell ref="C187:C188"/>
    <mergeCell ref="B189:B190"/>
    <mergeCell ref="C189:C190"/>
    <mergeCell ref="B191:B192"/>
    <mergeCell ref="C191:C192"/>
    <mergeCell ref="C207:C208"/>
    <mergeCell ref="B209:B210"/>
    <mergeCell ref="C209:C210"/>
    <mergeCell ref="B193:B194"/>
    <mergeCell ref="B175:B176"/>
    <mergeCell ref="C175:C176"/>
    <mergeCell ref="C201:C202"/>
    <mergeCell ref="B177:B178"/>
    <mergeCell ref="C177:C178"/>
    <mergeCell ref="B179:B180"/>
    <mergeCell ref="C179:C180"/>
    <mergeCell ref="B181:B182"/>
    <mergeCell ref="C181:C182"/>
    <mergeCell ref="B183:B184"/>
    <mergeCell ref="C183:C184"/>
    <mergeCell ref="B185:B186"/>
    <mergeCell ref="C185:C186"/>
    <mergeCell ref="C143:C144"/>
    <mergeCell ref="B153:B154"/>
    <mergeCell ref="C153:C154"/>
    <mergeCell ref="B155:B156"/>
    <mergeCell ref="C155:C156"/>
    <mergeCell ref="B157:B158"/>
    <mergeCell ref="C157:C158"/>
    <mergeCell ref="B159:B160"/>
    <mergeCell ref="C159:C160"/>
    <mergeCell ref="B129:B130"/>
    <mergeCell ref="B131:B132"/>
    <mergeCell ref="B133:B134"/>
    <mergeCell ref="B135:B136"/>
    <mergeCell ref="B137:B138"/>
    <mergeCell ref="B139:B140"/>
    <mergeCell ref="B141:B142"/>
    <mergeCell ref="B143:B144"/>
    <mergeCell ref="B127:B128"/>
    <mergeCell ref="C141:C142"/>
    <mergeCell ref="P49:R50"/>
    <mergeCell ref="J101:L102"/>
    <mergeCell ref="J107:L108"/>
    <mergeCell ref="J109:L110"/>
    <mergeCell ref="J115:L116"/>
    <mergeCell ref="J117:L118"/>
    <mergeCell ref="M121:O122"/>
    <mergeCell ref="J123:L124"/>
    <mergeCell ref="J125:L126"/>
    <mergeCell ref="J69:L70"/>
    <mergeCell ref="J75:L76"/>
    <mergeCell ref="J77:L78"/>
    <mergeCell ref="J83:L84"/>
    <mergeCell ref="J85:L86"/>
    <mergeCell ref="J91:L92"/>
    <mergeCell ref="J93:L94"/>
    <mergeCell ref="C127:C128"/>
    <mergeCell ref="D114:D115"/>
    <mergeCell ref="E114:E115"/>
    <mergeCell ref="F114:F115"/>
    <mergeCell ref="D118:D119"/>
    <mergeCell ref="E118:E119"/>
    <mergeCell ref="F118:F119"/>
    <mergeCell ref="M103:O104"/>
    <mergeCell ref="M71:O72"/>
    <mergeCell ref="M89:O90"/>
    <mergeCell ref="C129:C130"/>
    <mergeCell ref="C131:C132"/>
    <mergeCell ref="C133:C134"/>
    <mergeCell ref="C135:C136"/>
    <mergeCell ref="C137:C138"/>
    <mergeCell ref="C139:C140"/>
    <mergeCell ref="D122:D123"/>
    <mergeCell ref="E122:E123"/>
    <mergeCell ref="F122:F123"/>
    <mergeCell ref="D126:D127"/>
    <mergeCell ref="E126:E127"/>
    <mergeCell ref="F126:F127"/>
    <mergeCell ref="G127:I127"/>
    <mergeCell ref="D110:D111"/>
    <mergeCell ref="E110:E111"/>
    <mergeCell ref="F110:F111"/>
    <mergeCell ref="G111:I111"/>
    <mergeCell ref="D94:D95"/>
    <mergeCell ref="E94:E95"/>
    <mergeCell ref="F94:F95"/>
    <mergeCell ref="G95:I95"/>
    <mergeCell ref="P79:R80"/>
    <mergeCell ref="P113:R114"/>
    <mergeCell ref="P17:R18"/>
    <mergeCell ref="P47:R48"/>
    <mergeCell ref="S31:U32"/>
    <mergeCell ref="S97:U98"/>
    <mergeCell ref="P81:R82"/>
    <mergeCell ref="P111:R112"/>
    <mergeCell ref="S33:U34"/>
    <mergeCell ref="S95:U96"/>
    <mergeCell ref="J37:L38"/>
    <mergeCell ref="M39:O40"/>
    <mergeCell ref="J43:L44"/>
    <mergeCell ref="J45:L46"/>
    <mergeCell ref="J51:L52"/>
    <mergeCell ref="J53:L54"/>
    <mergeCell ref="M57:O58"/>
    <mergeCell ref="J59:L60"/>
    <mergeCell ref="J61:L62"/>
    <mergeCell ref="M41:O42"/>
    <mergeCell ref="M55:O56"/>
    <mergeCell ref="J3:L4"/>
    <mergeCell ref="J13:L14"/>
    <mergeCell ref="J5:L6"/>
    <mergeCell ref="J11:L12"/>
    <mergeCell ref="J19:L20"/>
    <mergeCell ref="J21:L22"/>
    <mergeCell ref="J27:L28"/>
    <mergeCell ref="J29:L30"/>
    <mergeCell ref="M7:O8"/>
    <mergeCell ref="M25:O26"/>
    <mergeCell ref="M9:O10"/>
    <mergeCell ref="M23:O24"/>
    <mergeCell ref="P15:R16"/>
    <mergeCell ref="G110:I110"/>
    <mergeCell ref="G115:I115"/>
    <mergeCell ref="G118:I118"/>
    <mergeCell ref="G123:I123"/>
    <mergeCell ref="G126:I126"/>
    <mergeCell ref="J35:L36"/>
    <mergeCell ref="J99:L100"/>
    <mergeCell ref="J67:L68"/>
    <mergeCell ref="G114:I114"/>
    <mergeCell ref="G119:I119"/>
    <mergeCell ref="G122:I122"/>
    <mergeCell ref="G66:I66"/>
    <mergeCell ref="G71:I71"/>
    <mergeCell ref="G79:I79"/>
    <mergeCell ref="G74:I74"/>
    <mergeCell ref="G34:I34"/>
    <mergeCell ref="G50:I50"/>
    <mergeCell ref="G35:I35"/>
    <mergeCell ref="G38:I38"/>
    <mergeCell ref="G43:I43"/>
    <mergeCell ref="G46:I46"/>
    <mergeCell ref="G51:I51"/>
    <mergeCell ref="G42:I42"/>
    <mergeCell ref="A97:A112"/>
    <mergeCell ref="B113:B114"/>
    <mergeCell ref="C113:C114"/>
    <mergeCell ref="B115:B116"/>
    <mergeCell ref="C115:C116"/>
    <mergeCell ref="D102:D103"/>
    <mergeCell ref="E102:E103"/>
    <mergeCell ref="F102:F103"/>
    <mergeCell ref="G103:I103"/>
    <mergeCell ref="D106:D107"/>
    <mergeCell ref="E106:E107"/>
    <mergeCell ref="F106:F107"/>
    <mergeCell ref="G106:I106"/>
    <mergeCell ref="G102:I102"/>
    <mergeCell ref="G107:I107"/>
    <mergeCell ref="C105:C106"/>
    <mergeCell ref="C107:C108"/>
    <mergeCell ref="C109:C110"/>
    <mergeCell ref="C111:C112"/>
    <mergeCell ref="C97:C98"/>
    <mergeCell ref="C101:C102"/>
    <mergeCell ref="C103:C104"/>
    <mergeCell ref="B105:B106"/>
    <mergeCell ref="B111:B112"/>
    <mergeCell ref="B117:B118"/>
    <mergeCell ref="C117:C118"/>
    <mergeCell ref="B119:B120"/>
    <mergeCell ref="C119:C120"/>
    <mergeCell ref="B121:B122"/>
    <mergeCell ref="C121:C122"/>
    <mergeCell ref="B123:B124"/>
    <mergeCell ref="C123:C124"/>
    <mergeCell ref="A113:A128"/>
    <mergeCell ref="B125:B126"/>
    <mergeCell ref="C125:C126"/>
    <mergeCell ref="A81:A96"/>
    <mergeCell ref="D98:D99"/>
    <mergeCell ref="E98:E99"/>
    <mergeCell ref="F98:F99"/>
    <mergeCell ref="G98:I98"/>
    <mergeCell ref="G83:I83"/>
    <mergeCell ref="G86:I86"/>
    <mergeCell ref="G91:I91"/>
    <mergeCell ref="G94:I94"/>
    <mergeCell ref="G99:I99"/>
    <mergeCell ref="D86:D87"/>
    <mergeCell ref="E86:E87"/>
    <mergeCell ref="F86:F87"/>
    <mergeCell ref="G87:I87"/>
    <mergeCell ref="D90:D91"/>
    <mergeCell ref="E90:E91"/>
    <mergeCell ref="F90:F91"/>
    <mergeCell ref="G90:I90"/>
    <mergeCell ref="C93:C94"/>
    <mergeCell ref="C95:C96"/>
    <mergeCell ref="C99:C100"/>
    <mergeCell ref="C81:C82"/>
    <mergeCell ref="C83:C84"/>
    <mergeCell ref="C85:C86"/>
    <mergeCell ref="G55:I55"/>
    <mergeCell ref="G58:I58"/>
    <mergeCell ref="G63:I63"/>
    <mergeCell ref="G54:I54"/>
    <mergeCell ref="G59:I59"/>
    <mergeCell ref="G62:I62"/>
    <mergeCell ref="A65:A80"/>
    <mergeCell ref="D82:D83"/>
    <mergeCell ref="E82:E83"/>
    <mergeCell ref="F82:F83"/>
    <mergeCell ref="G82:I82"/>
    <mergeCell ref="G67:I67"/>
    <mergeCell ref="G70:I70"/>
    <mergeCell ref="G75:I75"/>
    <mergeCell ref="G78:I78"/>
    <mergeCell ref="D78:D79"/>
    <mergeCell ref="E78:E79"/>
    <mergeCell ref="F78:F79"/>
    <mergeCell ref="D66:D67"/>
    <mergeCell ref="E66:E67"/>
    <mergeCell ref="F66:F67"/>
    <mergeCell ref="D70:D71"/>
    <mergeCell ref="E70:E71"/>
    <mergeCell ref="F70:F71"/>
    <mergeCell ref="A33:A48"/>
    <mergeCell ref="D50:D51"/>
    <mergeCell ref="E50:E51"/>
    <mergeCell ref="F50:F51"/>
    <mergeCell ref="D54:D55"/>
    <mergeCell ref="E54:E55"/>
    <mergeCell ref="F54:F55"/>
    <mergeCell ref="D58:D59"/>
    <mergeCell ref="E58:E59"/>
    <mergeCell ref="F58:F59"/>
    <mergeCell ref="A49:A64"/>
    <mergeCell ref="D46:D47"/>
    <mergeCell ref="E46:E47"/>
    <mergeCell ref="F46:F47"/>
    <mergeCell ref="C45:C46"/>
    <mergeCell ref="C47:C48"/>
    <mergeCell ref="C49:C50"/>
    <mergeCell ref="C51:C52"/>
    <mergeCell ref="C53:C54"/>
    <mergeCell ref="C55:C56"/>
    <mergeCell ref="C33:C34"/>
    <mergeCell ref="C35:C36"/>
    <mergeCell ref="C37:C38"/>
    <mergeCell ref="C39:C40"/>
    <mergeCell ref="G47:I47"/>
    <mergeCell ref="G39:I39"/>
    <mergeCell ref="D34:D35"/>
    <mergeCell ref="E34:E35"/>
    <mergeCell ref="F34:F35"/>
    <mergeCell ref="D38:D39"/>
    <mergeCell ref="E38:E39"/>
    <mergeCell ref="F38:F39"/>
    <mergeCell ref="D42:D43"/>
    <mergeCell ref="E42:E43"/>
    <mergeCell ref="F42:F43"/>
    <mergeCell ref="G31:I31"/>
    <mergeCell ref="B19:B20"/>
    <mergeCell ref="C21:C22"/>
    <mergeCell ref="C23:C24"/>
    <mergeCell ref="C25:C26"/>
    <mergeCell ref="C27:C28"/>
    <mergeCell ref="C29:C30"/>
    <mergeCell ref="D18:D19"/>
    <mergeCell ref="E18:E19"/>
    <mergeCell ref="F18:F19"/>
    <mergeCell ref="G18:I18"/>
    <mergeCell ref="D22:D23"/>
    <mergeCell ref="E22:E23"/>
    <mergeCell ref="F22:F23"/>
    <mergeCell ref="G22:I22"/>
    <mergeCell ref="G23:I23"/>
    <mergeCell ref="C31:C32"/>
    <mergeCell ref="G10:I10"/>
    <mergeCell ref="G15:I15"/>
    <mergeCell ref="G6:I6"/>
    <mergeCell ref="G11:I11"/>
    <mergeCell ref="G14:I14"/>
    <mergeCell ref="D26:D27"/>
    <mergeCell ref="E26:E27"/>
    <mergeCell ref="F26:F27"/>
    <mergeCell ref="G26:I26"/>
    <mergeCell ref="B67:B68"/>
    <mergeCell ref="B69:B70"/>
    <mergeCell ref="B71:B72"/>
    <mergeCell ref="B73:B74"/>
    <mergeCell ref="D10:D11"/>
    <mergeCell ref="E10:E11"/>
    <mergeCell ref="F10:F11"/>
    <mergeCell ref="D14:D15"/>
    <mergeCell ref="E14:E15"/>
    <mergeCell ref="F14:F15"/>
    <mergeCell ref="D30:D31"/>
    <mergeCell ref="E30:E31"/>
    <mergeCell ref="F30:F31"/>
    <mergeCell ref="D62:D63"/>
    <mergeCell ref="E62:E63"/>
    <mergeCell ref="F62:F63"/>
    <mergeCell ref="D74:D75"/>
    <mergeCell ref="E74:E75"/>
    <mergeCell ref="F74:F75"/>
    <mergeCell ref="C69:C70"/>
    <mergeCell ref="C71:C72"/>
    <mergeCell ref="C73:C74"/>
    <mergeCell ref="C75:C76"/>
    <mergeCell ref="C77:C78"/>
    <mergeCell ref="C57:C58"/>
    <mergeCell ref="C59:C60"/>
    <mergeCell ref="C61:C62"/>
    <mergeCell ref="C63:C64"/>
    <mergeCell ref="B31:B32"/>
    <mergeCell ref="B51:B52"/>
    <mergeCell ref="B53:B54"/>
    <mergeCell ref="B33:B34"/>
    <mergeCell ref="B35:B36"/>
    <mergeCell ref="B45:B46"/>
    <mergeCell ref="B47:B48"/>
    <mergeCell ref="B37:B38"/>
    <mergeCell ref="B39:B40"/>
    <mergeCell ref="B41:B42"/>
    <mergeCell ref="B43:B44"/>
    <mergeCell ref="B49:B50"/>
    <mergeCell ref="B75:B76"/>
    <mergeCell ref="B77:B78"/>
    <mergeCell ref="B57:B58"/>
    <mergeCell ref="B59:B60"/>
    <mergeCell ref="B61:B62"/>
    <mergeCell ref="B63:B64"/>
    <mergeCell ref="B65:B66"/>
    <mergeCell ref="B93:B94"/>
    <mergeCell ref="B95:B96"/>
    <mergeCell ref="B97:B98"/>
    <mergeCell ref="B81:B82"/>
    <mergeCell ref="B83:B84"/>
    <mergeCell ref="B85:B86"/>
    <mergeCell ref="B87:B88"/>
    <mergeCell ref="B89:B90"/>
    <mergeCell ref="B91:B92"/>
    <mergeCell ref="G2:I2"/>
    <mergeCell ref="D2:D3"/>
    <mergeCell ref="F2:F3"/>
    <mergeCell ref="E2:E3"/>
    <mergeCell ref="B21:B22"/>
    <mergeCell ref="B23:B24"/>
    <mergeCell ref="B25:B26"/>
    <mergeCell ref="B27:B28"/>
    <mergeCell ref="B29:B30"/>
    <mergeCell ref="D6:D7"/>
    <mergeCell ref="E6:E7"/>
    <mergeCell ref="F6:F7"/>
    <mergeCell ref="G7:I7"/>
    <mergeCell ref="G3:I3"/>
    <mergeCell ref="G19:I19"/>
    <mergeCell ref="G27:I27"/>
    <mergeCell ref="G30:I30"/>
    <mergeCell ref="C9:C10"/>
    <mergeCell ref="C11:C12"/>
    <mergeCell ref="C13:C14"/>
    <mergeCell ref="C15:C16"/>
    <mergeCell ref="C17:C18"/>
    <mergeCell ref="C19:C20"/>
    <mergeCell ref="B17:B18"/>
    <mergeCell ref="A1:A16"/>
    <mergeCell ref="B1:B2"/>
    <mergeCell ref="C1:C2"/>
    <mergeCell ref="B3:B4"/>
    <mergeCell ref="B5:B6"/>
    <mergeCell ref="B7:B8"/>
    <mergeCell ref="C5:C6"/>
    <mergeCell ref="C3:C4"/>
    <mergeCell ref="C7:C8"/>
    <mergeCell ref="B9:B10"/>
    <mergeCell ref="B11:B12"/>
    <mergeCell ref="B13:B14"/>
    <mergeCell ref="B15:B16"/>
    <mergeCell ref="A17:A32"/>
    <mergeCell ref="A145:A160"/>
    <mergeCell ref="A161:A176"/>
    <mergeCell ref="A177:A192"/>
    <mergeCell ref="A193:A208"/>
    <mergeCell ref="B231:B232"/>
    <mergeCell ref="C231:C232"/>
    <mergeCell ref="B233:B234"/>
    <mergeCell ref="C233:C234"/>
    <mergeCell ref="B107:B108"/>
    <mergeCell ref="B109:B110"/>
    <mergeCell ref="B99:B100"/>
    <mergeCell ref="B101:B102"/>
    <mergeCell ref="B103:B104"/>
    <mergeCell ref="C41:C42"/>
    <mergeCell ref="C43:C44"/>
    <mergeCell ref="B79:B80"/>
    <mergeCell ref="C87:C88"/>
    <mergeCell ref="C89:C90"/>
    <mergeCell ref="C91:C92"/>
    <mergeCell ref="C79:C80"/>
    <mergeCell ref="C65:C66"/>
    <mergeCell ref="C67:C68"/>
    <mergeCell ref="B55:B56"/>
    <mergeCell ref="B235:B236"/>
    <mergeCell ref="C235:C236"/>
    <mergeCell ref="B145:B146"/>
    <mergeCell ref="C145:C146"/>
    <mergeCell ref="B147:B148"/>
    <mergeCell ref="C147:C148"/>
    <mergeCell ref="B149:B150"/>
    <mergeCell ref="C149:C150"/>
    <mergeCell ref="B151:B152"/>
    <mergeCell ref="C151:C152"/>
    <mergeCell ref="B161:B162"/>
    <mergeCell ref="C161:C162"/>
    <mergeCell ref="B163:B164"/>
    <mergeCell ref="C163:C164"/>
    <mergeCell ref="B165:B166"/>
    <mergeCell ref="C165:C166"/>
    <mergeCell ref="B167:B168"/>
    <mergeCell ref="C167:C168"/>
    <mergeCell ref="B169:B170"/>
    <mergeCell ref="C169:C170"/>
    <mergeCell ref="B171:B172"/>
    <mergeCell ref="C171:C172"/>
    <mergeCell ref="B173:B174"/>
    <mergeCell ref="C173:C174"/>
    <mergeCell ref="B247:B248"/>
    <mergeCell ref="C247:C248"/>
    <mergeCell ref="B249:B250"/>
    <mergeCell ref="C249:C250"/>
    <mergeCell ref="A209:A224"/>
    <mergeCell ref="A225:A240"/>
    <mergeCell ref="C251:C252"/>
    <mergeCell ref="C253:C254"/>
    <mergeCell ref="B251:B252"/>
    <mergeCell ref="B253:B254"/>
    <mergeCell ref="B237:B238"/>
    <mergeCell ref="C237:C238"/>
    <mergeCell ref="B239:B240"/>
    <mergeCell ref="C239:C240"/>
    <mergeCell ref="B241:B242"/>
    <mergeCell ref="C241:C242"/>
    <mergeCell ref="B243:B244"/>
    <mergeCell ref="C243:C244"/>
    <mergeCell ref="B245:B246"/>
    <mergeCell ref="C245:C246"/>
    <mergeCell ref="B211:B212"/>
    <mergeCell ref="C211:C212"/>
    <mergeCell ref="B223:B224"/>
    <mergeCell ref="C223:C224"/>
    <mergeCell ref="B255:B256"/>
    <mergeCell ref="C255:C256"/>
    <mergeCell ref="A241:A256"/>
    <mergeCell ref="D130:D131"/>
    <mergeCell ref="E130:E131"/>
    <mergeCell ref="F130:F131"/>
    <mergeCell ref="G130:I130"/>
    <mergeCell ref="G131:I131"/>
    <mergeCell ref="J131:L132"/>
    <mergeCell ref="J133:L134"/>
    <mergeCell ref="D134:D135"/>
    <mergeCell ref="E134:E135"/>
    <mergeCell ref="F134:F135"/>
    <mergeCell ref="G134:I134"/>
    <mergeCell ref="G135:I135"/>
    <mergeCell ref="D202:D203"/>
    <mergeCell ref="E202:E203"/>
    <mergeCell ref="F202:F203"/>
    <mergeCell ref="G202:I202"/>
    <mergeCell ref="G203:I203"/>
    <mergeCell ref="J203:L204"/>
    <mergeCell ref="J205:L206"/>
    <mergeCell ref="D206:D207"/>
    <mergeCell ref="E206:E207"/>
    <mergeCell ref="M135:O136"/>
    <mergeCell ref="M137:O138"/>
    <mergeCell ref="D138:D139"/>
    <mergeCell ref="E138:E139"/>
    <mergeCell ref="F138:F139"/>
    <mergeCell ref="G138:I138"/>
    <mergeCell ref="G139:I139"/>
    <mergeCell ref="J139:L140"/>
    <mergeCell ref="J141:L142"/>
    <mergeCell ref="D142:D143"/>
    <mergeCell ref="E142:E143"/>
    <mergeCell ref="F142:F143"/>
    <mergeCell ref="G142:I142"/>
    <mergeCell ref="G143:I143"/>
    <mergeCell ref="P143:R144"/>
    <mergeCell ref="P145:R146"/>
    <mergeCell ref="D146:D147"/>
    <mergeCell ref="E146:E147"/>
    <mergeCell ref="F146:F147"/>
    <mergeCell ref="G146:I146"/>
    <mergeCell ref="G147:I147"/>
    <mergeCell ref="J147:L148"/>
    <mergeCell ref="J149:L150"/>
    <mergeCell ref="D150:D151"/>
    <mergeCell ref="E150:E151"/>
    <mergeCell ref="F150:F151"/>
    <mergeCell ref="G150:I150"/>
    <mergeCell ref="G151:I151"/>
    <mergeCell ref="M151:O152"/>
    <mergeCell ref="M153:O154"/>
    <mergeCell ref="D154:D155"/>
    <mergeCell ref="E154:E155"/>
    <mergeCell ref="F154:F155"/>
    <mergeCell ref="G154:I154"/>
    <mergeCell ref="G155:I155"/>
    <mergeCell ref="J155:L156"/>
    <mergeCell ref="J157:L158"/>
    <mergeCell ref="D158:D159"/>
    <mergeCell ref="E158:E159"/>
    <mergeCell ref="F158:F159"/>
    <mergeCell ref="G158:I158"/>
    <mergeCell ref="G159:I159"/>
    <mergeCell ref="S159:U160"/>
    <mergeCell ref="S161:U162"/>
    <mergeCell ref="D162:D163"/>
    <mergeCell ref="E162:E163"/>
    <mergeCell ref="F162:F163"/>
    <mergeCell ref="G162:I162"/>
    <mergeCell ref="G163:I163"/>
    <mergeCell ref="J163:L164"/>
    <mergeCell ref="J165:L166"/>
    <mergeCell ref="D166:D167"/>
    <mergeCell ref="E166:E167"/>
    <mergeCell ref="F166:F167"/>
    <mergeCell ref="G166:I166"/>
    <mergeCell ref="G167:I167"/>
    <mergeCell ref="M167:O168"/>
    <mergeCell ref="M169:O170"/>
    <mergeCell ref="D170:D171"/>
    <mergeCell ref="E170:E171"/>
    <mergeCell ref="F170:F171"/>
    <mergeCell ref="G170:I170"/>
    <mergeCell ref="G171:I171"/>
    <mergeCell ref="J171:L172"/>
    <mergeCell ref="J173:L174"/>
    <mergeCell ref="D174:D175"/>
    <mergeCell ref="E174:E175"/>
    <mergeCell ref="F174:F175"/>
    <mergeCell ref="G174:I174"/>
    <mergeCell ref="G175:I175"/>
    <mergeCell ref="P175:R176"/>
    <mergeCell ref="P177:R178"/>
    <mergeCell ref="D178:D179"/>
    <mergeCell ref="E178:E179"/>
    <mergeCell ref="F178:F179"/>
    <mergeCell ref="G178:I178"/>
    <mergeCell ref="G179:I179"/>
    <mergeCell ref="J179:L180"/>
    <mergeCell ref="J181:L182"/>
    <mergeCell ref="D182:D183"/>
    <mergeCell ref="E182:E183"/>
    <mergeCell ref="F182:F183"/>
    <mergeCell ref="G182:I182"/>
    <mergeCell ref="G183:I183"/>
    <mergeCell ref="M183:O184"/>
    <mergeCell ref="G194:I194"/>
    <mergeCell ref="G195:I195"/>
    <mergeCell ref="J195:L196"/>
    <mergeCell ref="J197:L198"/>
    <mergeCell ref="D198:D199"/>
    <mergeCell ref="E198:E199"/>
    <mergeCell ref="F198:F199"/>
    <mergeCell ref="G198:I198"/>
    <mergeCell ref="G199:I199"/>
    <mergeCell ref="P207:R208"/>
    <mergeCell ref="P209:R210"/>
    <mergeCell ref="D210:D211"/>
    <mergeCell ref="E210:E211"/>
    <mergeCell ref="F210:F211"/>
    <mergeCell ref="G210:I210"/>
    <mergeCell ref="G211:I211"/>
    <mergeCell ref="J211:L212"/>
    <mergeCell ref="M185:O186"/>
    <mergeCell ref="D186:D187"/>
    <mergeCell ref="E186:E187"/>
    <mergeCell ref="F186:F187"/>
    <mergeCell ref="G186:I186"/>
    <mergeCell ref="G187:I187"/>
    <mergeCell ref="J187:L188"/>
    <mergeCell ref="J189:L190"/>
    <mergeCell ref="D190:D191"/>
    <mergeCell ref="E190:E191"/>
    <mergeCell ref="F190:F191"/>
    <mergeCell ref="G190:I190"/>
    <mergeCell ref="G191:I191"/>
    <mergeCell ref="D194:D195"/>
    <mergeCell ref="E194:E195"/>
    <mergeCell ref="F194:F195"/>
    <mergeCell ref="M199:O200"/>
    <mergeCell ref="J213:L214"/>
    <mergeCell ref="D214:D215"/>
    <mergeCell ref="E214:E215"/>
    <mergeCell ref="F214:F215"/>
    <mergeCell ref="G214:I214"/>
    <mergeCell ref="G215:I215"/>
    <mergeCell ref="M217:O218"/>
    <mergeCell ref="D218:D219"/>
    <mergeCell ref="E218:E219"/>
    <mergeCell ref="F218:F219"/>
    <mergeCell ref="G218:I218"/>
    <mergeCell ref="G219:I219"/>
    <mergeCell ref="J219:L220"/>
    <mergeCell ref="F206:F207"/>
    <mergeCell ref="G206:I206"/>
    <mergeCell ref="G207:I207"/>
    <mergeCell ref="J221:L222"/>
    <mergeCell ref="D222:D223"/>
    <mergeCell ref="E222:E223"/>
    <mergeCell ref="F222:F223"/>
    <mergeCell ref="G222:I222"/>
    <mergeCell ref="G223:I223"/>
    <mergeCell ref="S223:U224"/>
    <mergeCell ref="S225:U226"/>
    <mergeCell ref="D226:D227"/>
    <mergeCell ref="E226:E227"/>
    <mergeCell ref="F226:F227"/>
    <mergeCell ref="G226:I226"/>
    <mergeCell ref="G227:I227"/>
    <mergeCell ref="J227:L228"/>
    <mergeCell ref="J229:L230"/>
    <mergeCell ref="D230:D231"/>
    <mergeCell ref="E230:E231"/>
    <mergeCell ref="F230:F231"/>
    <mergeCell ref="G230:I230"/>
    <mergeCell ref="G231:I231"/>
    <mergeCell ref="M231:O232"/>
    <mergeCell ref="D234:D235"/>
    <mergeCell ref="E234:E235"/>
    <mergeCell ref="F234:F235"/>
    <mergeCell ref="G234:I234"/>
    <mergeCell ref="G235:I235"/>
    <mergeCell ref="J235:L236"/>
    <mergeCell ref="F238:F239"/>
    <mergeCell ref="G238:I238"/>
    <mergeCell ref="G239:I239"/>
    <mergeCell ref="P239:R240"/>
    <mergeCell ref="P241:R242"/>
    <mergeCell ref="D242:D243"/>
    <mergeCell ref="E242:E243"/>
    <mergeCell ref="F242:F243"/>
    <mergeCell ref="G242:I242"/>
    <mergeCell ref="G243:I243"/>
    <mergeCell ref="J243:L244"/>
    <mergeCell ref="J253:L254"/>
    <mergeCell ref="D254:D255"/>
    <mergeCell ref="E254:E255"/>
    <mergeCell ref="F254:F255"/>
    <mergeCell ref="G254:I254"/>
    <mergeCell ref="G255:I255"/>
    <mergeCell ref="Y125:Y128"/>
    <mergeCell ref="Y129:Y132"/>
    <mergeCell ref="J245:L246"/>
    <mergeCell ref="D246:D247"/>
    <mergeCell ref="E246:E247"/>
    <mergeCell ref="F246:F247"/>
    <mergeCell ref="G246:I246"/>
    <mergeCell ref="G247:I247"/>
    <mergeCell ref="M249:O250"/>
    <mergeCell ref="D250:D251"/>
    <mergeCell ref="E250:E251"/>
    <mergeCell ref="F250:F251"/>
    <mergeCell ref="G250:I250"/>
    <mergeCell ref="G251:I251"/>
    <mergeCell ref="J251:L252"/>
    <mergeCell ref="J237:L238"/>
    <mergeCell ref="D238:D239"/>
    <mergeCell ref="E238:E239"/>
    <mergeCell ref="AC131:AC134"/>
    <mergeCell ref="AC127:AC130"/>
    <mergeCell ref="AC123:AC126"/>
    <mergeCell ref="AD123:AE126"/>
    <mergeCell ref="AD127:AE130"/>
    <mergeCell ref="AD131:AE134"/>
    <mergeCell ref="Z125:Z126"/>
    <mergeCell ref="Z127:Z128"/>
    <mergeCell ref="Z129:Z130"/>
    <mergeCell ref="Z131:Z132"/>
    <mergeCell ref="AA125:AA126"/>
    <mergeCell ref="AA127:AA128"/>
    <mergeCell ref="AA129:AA130"/>
    <mergeCell ref="AA131:AA132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4"/>
  <sheetViews>
    <sheetView topLeftCell="A127" zoomScale="60" zoomScaleNormal="60" zoomScalePageLayoutView="60" workbookViewId="0">
      <selection activeCell="A142" sqref="A142:A149"/>
    </sheetView>
  </sheetViews>
  <sheetFormatPr defaultColWidth="11" defaultRowHeight="14.25"/>
  <cols>
    <col min="1" max="1" width="16.5" customWidth="1"/>
    <col min="2" max="2" width="4.125" style="1" customWidth="1"/>
    <col min="3" max="3" width="1.625" style="1" customWidth="1"/>
    <col min="4" max="11" width="10.875" style="1"/>
  </cols>
  <sheetData>
    <row r="2" spans="1:20">
      <c r="A2" s="164" t="s">
        <v>1</v>
      </c>
      <c r="B2" s="115"/>
      <c r="D2" s="3">
        <v>1</v>
      </c>
      <c r="E2" s="1">
        <v>1</v>
      </c>
      <c r="I2"/>
      <c r="J2"/>
      <c r="K2"/>
    </row>
    <row r="3" spans="1:20">
      <c r="A3" s="164"/>
      <c r="B3" s="115"/>
      <c r="D3" s="3" t="s">
        <v>0</v>
      </c>
      <c r="E3" s="5"/>
      <c r="F3" s="7">
        <v>1</v>
      </c>
      <c r="I3"/>
      <c r="J3"/>
      <c r="K3"/>
      <c r="L3">
        <v>1</v>
      </c>
      <c r="M3">
        <v>112</v>
      </c>
      <c r="O3" s="163">
        <v>1</v>
      </c>
      <c r="T3" s="85">
        <v>9</v>
      </c>
    </row>
    <row r="4" spans="1:20">
      <c r="A4" s="164"/>
      <c r="B4" s="115"/>
      <c r="D4" s="3" t="s">
        <v>0</v>
      </c>
      <c r="E4" s="4" t="s">
        <v>0</v>
      </c>
      <c r="F4" s="2"/>
      <c r="I4"/>
      <c r="J4"/>
      <c r="K4"/>
      <c r="L4">
        <v>2</v>
      </c>
      <c r="M4">
        <v>111</v>
      </c>
      <c r="O4" s="163"/>
      <c r="T4" s="86"/>
    </row>
    <row r="5" spans="1:20">
      <c r="A5" s="164"/>
      <c r="B5" s="115"/>
      <c r="D5" s="3" t="s">
        <v>0</v>
      </c>
      <c r="F5" s="6"/>
      <c r="G5" s="1">
        <v>1</v>
      </c>
      <c r="I5"/>
      <c r="J5"/>
      <c r="K5"/>
      <c r="L5">
        <v>3</v>
      </c>
      <c r="M5">
        <v>110</v>
      </c>
      <c r="O5" s="163"/>
      <c r="T5" s="86"/>
    </row>
    <row r="6" spans="1:20">
      <c r="A6" s="164"/>
      <c r="B6" s="115"/>
      <c r="D6" s="2">
        <v>33</v>
      </c>
      <c r="E6" s="7">
        <v>33</v>
      </c>
      <c r="F6" s="6"/>
      <c r="G6" s="2"/>
      <c r="I6"/>
      <c r="J6"/>
      <c r="K6"/>
      <c r="L6">
        <v>4</v>
      </c>
      <c r="M6">
        <v>109</v>
      </c>
      <c r="O6" s="163"/>
      <c r="T6" s="87"/>
    </row>
    <row r="7" spans="1:20">
      <c r="A7" s="164"/>
      <c r="B7" s="115"/>
      <c r="D7" s="4">
        <v>80</v>
      </c>
      <c r="E7" s="5"/>
      <c r="F7" s="9">
        <v>32</v>
      </c>
      <c r="G7" s="6"/>
      <c r="I7"/>
      <c r="J7"/>
      <c r="K7"/>
      <c r="L7">
        <v>5</v>
      </c>
      <c r="M7">
        <v>108</v>
      </c>
    </row>
    <row r="8" spans="1:20">
      <c r="A8" s="164"/>
      <c r="B8" s="115"/>
      <c r="D8" s="2">
        <v>32</v>
      </c>
      <c r="E8" s="9">
        <v>32</v>
      </c>
      <c r="G8" s="6"/>
      <c r="I8"/>
      <c r="J8"/>
      <c r="K8"/>
      <c r="L8">
        <v>6</v>
      </c>
      <c r="M8">
        <v>107</v>
      </c>
      <c r="O8" s="163">
        <v>2</v>
      </c>
      <c r="T8" s="85">
        <v>10</v>
      </c>
    </row>
    <row r="9" spans="1:20">
      <c r="A9" s="164"/>
      <c r="B9" s="115"/>
      <c r="D9" s="4">
        <v>81</v>
      </c>
      <c r="G9" s="6"/>
      <c r="H9" s="1">
        <v>1</v>
      </c>
      <c r="I9"/>
      <c r="J9"/>
      <c r="K9"/>
      <c r="L9">
        <v>7</v>
      </c>
      <c r="M9">
        <v>106</v>
      </c>
      <c r="O9" s="163"/>
      <c r="T9" s="86"/>
    </row>
    <row r="10" spans="1:20" ht="15" customHeight="1">
      <c r="A10" s="11"/>
      <c r="D10" s="8"/>
      <c r="G10" s="6"/>
      <c r="H10" s="2"/>
      <c r="I10"/>
      <c r="J10"/>
      <c r="K10"/>
      <c r="L10">
        <v>8</v>
      </c>
      <c r="M10">
        <v>105</v>
      </c>
      <c r="O10" s="163"/>
      <c r="T10" s="86"/>
    </row>
    <row r="11" spans="1:20">
      <c r="A11" s="164" t="s">
        <v>2</v>
      </c>
      <c r="B11" s="115"/>
      <c r="D11" s="2">
        <v>17</v>
      </c>
      <c r="E11" s="1">
        <v>17</v>
      </c>
      <c r="G11" s="6"/>
      <c r="H11" s="6"/>
      <c r="I11"/>
      <c r="J11"/>
      <c r="K11"/>
      <c r="L11">
        <v>9</v>
      </c>
      <c r="M11">
        <v>104</v>
      </c>
      <c r="O11" s="163"/>
      <c r="T11" s="87"/>
    </row>
    <row r="12" spans="1:20">
      <c r="A12" s="164"/>
      <c r="B12" s="115"/>
      <c r="D12" s="4">
        <v>96</v>
      </c>
      <c r="E12" s="5"/>
      <c r="F12" s="1">
        <v>17</v>
      </c>
      <c r="G12" s="6"/>
      <c r="H12" s="6"/>
      <c r="I12"/>
      <c r="J12"/>
      <c r="K12"/>
      <c r="L12">
        <v>10</v>
      </c>
      <c r="M12">
        <v>103</v>
      </c>
    </row>
    <row r="13" spans="1:20">
      <c r="A13" s="164"/>
      <c r="B13" s="115"/>
      <c r="D13" s="2">
        <v>65</v>
      </c>
      <c r="E13" s="9">
        <v>48</v>
      </c>
      <c r="F13" s="5"/>
      <c r="G13" s="6"/>
      <c r="H13" s="6"/>
      <c r="I13"/>
      <c r="J13"/>
      <c r="K13"/>
      <c r="L13">
        <v>11</v>
      </c>
      <c r="M13">
        <v>102</v>
      </c>
      <c r="O13" s="163">
        <v>3</v>
      </c>
      <c r="T13" s="85">
        <v>11</v>
      </c>
    </row>
    <row r="14" spans="1:20">
      <c r="A14" s="164"/>
      <c r="B14" s="115"/>
      <c r="D14" s="4">
        <v>48</v>
      </c>
      <c r="F14" s="6"/>
      <c r="G14" s="4">
        <v>16</v>
      </c>
      <c r="H14" s="6"/>
      <c r="I14"/>
      <c r="J14"/>
      <c r="K14"/>
      <c r="L14">
        <v>12</v>
      </c>
      <c r="M14">
        <v>101</v>
      </c>
      <c r="O14" s="163"/>
      <c r="T14" s="86"/>
    </row>
    <row r="15" spans="1:20">
      <c r="A15" s="164"/>
      <c r="B15" s="115"/>
      <c r="D15" s="2">
        <v>49</v>
      </c>
      <c r="E15" s="1">
        <v>49</v>
      </c>
      <c r="F15" s="6"/>
      <c r="H15" s="6"/>
      <c r="I15"/>
      <c r="J15"/>
      <c r="K15"/>
      <c r="L15">
        <v>13</v>
      </c>
      <c r="M15">
        <v>100</v>
      </c>
      <c r="O15" s="163"/>
      <c r="T15" s="86"/>
    </row>
    <row r="16" spans="1:20">
      <c r="A16" s="164"/>
      <c r="B16" s="115"/>
      <c r="D16" s="4">
        <v>64</v>
      </c>
      <c r="E16" s="5"/>
      <c r="F16" s="4">
        <v>16</v>
      </c>
      <c r="H16" s="6"/>
      <c r="I16"/>
      <c r="J16"/>
      <c r="K16"/>
      <c r="L16">
        <v>14</v>
      </c>
      <c r="M16">
        <v>99</v>
      </c>
      <c r="O16" s="163"/>
      <c r="T16" s="87"/>
    </row>
    <row r="17" spans="1:20">
      <c r="A17" s="164"/>
      <c r="B17" s="115"/>
      <c r="D17" s="2">
        <v>97</v>
      </c>
      <c r="E17" s="9">
        <v>16</v>
      </c>
      <c r="H17" s="6"/>
      <c r="J17"/>
      <c r="K17"/>
      <c r="L17">
        <v>15</v>
      </c>
      <c r="M17">
        <v>98</v>
      </c>
    </row>
    <row r="18" spans="1:20">
      <c r="A18" s="164"/>
      <c r="B18" s="115"/>
      <c r="D18" s="4">
        <v>16</v>
      </c>
      <c r="H18" s="6"/>
      <c r="I18" s="1">
        <v>1</v>
      </c>
      <c r="J18"/>
      <c r="K18"/>
      <c r="L18">
        <v>16</v>
      </c>
      <c r="M18">
        <v>97</v>
      </c>
      <c r="O18" s="163">
        <v>4</v>
      </c>
      <c r="T18" s="85">
        <v>12</v>
      </c>
    </row>
    <row r="19" spans="1:20" ht="18" customHeight="1">
      <c r="A19" s="11"/>
      <c r="D19" s="8"/>
      <c r="H19" s="6"/>
      <c r="I19" s="2"/>
      <c r="J19"/>
      <c r="K19"/>
      <c r="L19">
        <v>17</v>
      </c>
      <c r="M19">
        <v>96</v>
      </c>
      <c r="O19" s="163"/>
      <c r="T19" s="86"/>
    </row>
    <row r="20" spans="1:20">
      <c r="A20" s="164" t="s">
        <v>3</v>
      </c>
      <c r="B20" s="115"/>
      <c r="D20" s="2">
        <v>9</v>
      </c>
      <c r="E20" s="1">
        <v>9</v>
      </c>
      <c r="H20" s="6"/>
      <c r="I20" s="6"/>
      <c r="J20"/>
      <c r="K20"/>
      <c r="L20">
        <v>18</v>
      </c>
      <c r="M20">
        <v>95</v>
      </c>
      <c r="O20" s="163"/>
      <c r="T20" s="86"/>
    </row>
    <row r="21" spans="1:20">
      <c r="A21" s="164"/>
      <c r="B21" s="115"/>
      <c r="D21" s="4">
        <v>104</v>
      </c>
      <c r="E21" s="5"/>
      <c r="F21" s="1">
        <v>9</v>
      </c>
      <c r="H21" s="6"/>
      <c r="I21" s="6"/>
      <c r="J21"/>
      <c r="K21"/>
      <c r="L21">
        <v>19</v>
      </c>
      <c r="M21">
        <v>94</v>
      </c>
      <c r="O21" s="163"/>
      <c r="T21" s="87"/>
    </row>
    <row r="22" spans="1:20">
      <c r="A22" s="164"/>
      <c r="B22" s="115"/>
      <c r="D22" s="2">
        <v>57</v>
      </c>
      <c r="E22" s="9">
        <v>56</v>
      </c>
      <c r="F22" s="2"/>
      <c r="H22" s="6"/>
      <c r="I22" s="6"/>
      <c r="J22"/>
      <c r="K22"/>
      <c r="L22">
        <v>20</v>
      </c>
      <c r="M22">
        <v>93</v>
      </c>
    </row>
    <row r="23" spans="1:20">
      <c r="A23" s="164"/>
      <c r="B23" s="115"/>
      <c r="D23" s="4">
        <v>56</v>
      </c>
      <c r="F23" s="6"/>
      <c r="G23" s="1">
        <v>9</v>
      </c>
      <c r="H23" s="6"/>
      <c r="I23" s="6"/>
      <c r="J23"/>
      <c r="K23"/>
      <c r="L23">
        <v>21</v>
      </c>
      <c r="M23">
        <v>92</v>
      </c>
    </row>
    <row r="24" spans="1:20">
      <c r="A24" s="164"/>
      <c r="B24" s="115"/>
      <c r="D24" s="2">
        <v>41</v>
      </c>
      <c r="E24" s="1">
        <v>41</v>
      </c>
      <c r="F24" s="6"/>
      <c r="G24" s="2"/>
      <c r="H24" s="6"/>
      <c r="I24" s="6"/>
      <c r="J24"/>
      <c r="K24"/>
      <c r="L24">
        <v>22</v>
      </c>
      <c r="M24">
        <v>91</v>
      </c>
      <c r="O24" s="163">
        <v>5</v>
      </c>
      <c r="T24" s="85">
        <v>13</v>
      </c>
    </row>
    <row r="25" spans="1:20">
      <c r="A25" s="164"/>
      <c r="B25" s="115"/>
      <c r="D25" s="4">
        <v>72</v>
      </c>
      <c r="E25" s="5"/>
      <c r="F25" s="4">
        <v>24</v>
      </c>
      <c r="G25" s="6"/>
      <c r="H25" s="6"/>
      <c r="I25" s="6"/>
      <c r="J25"/>
      <c r="K25"/>
      <c r="L25">
        <v>23</v>
      </c>
      <c r="M25">
        <v>90</v>
      </c>
      <c r="O25" s="163"/>
      <c r="T25" s="86"/>
    </row>
    <row r="26" spans="1:20">
      <c r="A26" s="164"/>
      <c r="B26" s="115"/>
      <c r="D26" s="2">
        <v>89</v>
      </c>
      <c r="E26" s="9">
        <v>24</v>
      </c>
      <c r="G26" s="6"/>
      <c r="H26" s="6"/>
      <c r="I26" s="6"/>
      <c r="J26"/>
      <c r="K26"/>
      <c r="L26">
        <v>24</v>
      </c>
      <c r="M26">
        <v>89</v>
      </c>
      <c r="O26" s="163"/>
      <c r="T26" s="86"/>
    </row>
    <row r="27" spans="1:20">
      <c r="A27" s="164"/>
      <c r="B27" s="115"/>
      <c r="D27" s="4">
        <v>24</v>
      </c>
      <c r="G27" s="6"/>
      <c r="H27" s="6"/>
      <c r="I27" s="6"/>
      <c r="J27"/>
      <c r="K27"/>
      <c r="L27">
        <v>25</v>
      </c>
      <c r="M27">
        <v>88</v>
      </c>
      <c r="O27" s="163"/>
      <c r="T27" s="87"/>
    </row>
    <row r="28" spans="1:20" ht="24.95" customHeight="1">
      <c r="A28" s="11"/>
      <c r="D28" s="8"/>
      <c r="G28" s="6"/>
      <c r="H28" s="4">
        <v>8</v>
      </c>
      <c r="I28" s="6"/>
      <c r="J28"/>
      <c r="K28"/>
      <c r="L28">
        <v>26</v>
      </c>
      <c r="M28">
        <v>87</v>
      </c>
    </row>
    <row r="29" spans="1:20">
      <c r="A29" s="164" t="s">
        <v>4</v>
      </c>
      <c r="B29" s="115"/>
      <c r="D29" s="2">
        <v>25</v>
      </c>
      <c r="E29" s="1">
        <v>25</v>
      </c>
      <c r="G29" s="6"/>
      <c r="I29" s="6"/>
      <c r="J29"/>
      <c r="K29"/>
      <c r="L29">
        <v>27</v>
      </c>
      <c r="M29">
        <v>86</v>
      </c>
    </row>
    <row r="30" spans="1:20">
      <c r="A30" s="164"/>
      <c r="B30" s="115"/>
      <c r="D30" s="4">
        <v>88</v>
      </c>
      <c r="E30" s="5"/>
      <c r="F30" s="1">
        <v>25</v>
      </c>
      <c r="G30" s="6"/>
      <c r="I30" s="6"/>
      <c r="J30"/>
      <c r="K30"/>
      <c r="L30">
        <v>28</v>
      </c>
      <c r="M30">
        <v>85</v>
      </c>
      <c r="O30" s="163">
        <v>6</v>
      </c>
      <c r="T30" s="85">
        <v>14</v>
      </c>
    </row>
    <row r="31" spans="1:20">
      <c r="A31" s="164"/>
      <c r="B31" s="115"/>
      <c r="D31" s="2">
        <v>73</v>
      </c>
      <c r="E31" s="9">
        <v>40</v>
      </c>
      <c r="F31" s="2"/>
      <c r="G31" s="6"/>
      <c r="I31" s="6"/>
      <c r="J31"/>
      <c r="K31"/>
      <c r="L31">
        <v>29</v>
      </c>
      <c r="M31">
        <v>84</v>
      </c>
      <c r="O31" s="163"/>
      <c r="T31" s="86"/>
    </row>
    <row r="32" spans="1:20">
      <c r="A32" s="164"/>
      <c r="B32" s="115"/>
      <c r="D32" s="4">
        <v>40</v>
      </c>
      <c r="F32" s="6"/>
      <c r="G32" s="4">
        <v>8</v>
      </c>
      <c r="I32" s="6"/>
      <c r="J32"/>
      <c r="K32"/>
      <c r="L32">
        <v>30</v>
      </c>
      <c r="M32">
        <v>83</v>
      </c>
      <c r="O32" s="163"/>
      <c r="T32" s="86"/>
    </row>
    <row r="33" spans="1:20">
      <c r="A33" s="164"/>
      <c r="B33" s="115"/>
      <c r="E33" s="1" t="s">
        <v>0</v>
      </c>
      <c r="F33" s="6"/>
      <c r="I33" s="6"/>
      <c r="J33"/>
      <c r="K33"/>
      <c r="L33">
        <v>31</v>
      </c>
      <c r="M33">
        <v>82</v>
      </c>
      <c r="O33" s="163"/>
      <c r="T33" s="87"/>
    </row>
    <row r="34" spans="1:20">
      <c r="A34" s="164"/>
      <c r="B34" s="115"/>
      <c r="E34" s="2"/>
      <c r="F34" s="4">
        <v>8</v>
      </c>
      <c r="I34" s="6"/>
      <c r="J34"/>
      <c r="K34"/>
      <c r="L34">
        <v>32</v>
      </c>
      <c r="M34">
        <v>81</v>
      </c>
    </row>
    <row r="35" spans="1:20">
      <c r="A35" s="164"/>
      <c r="B35" s="115"/>
      <c r="D35" s="2" t="s">
        <v>0</v>
      </c>
      <c r="E35" s="4">
        <v>8</v>
      </c>
      <c r="I35" s="6"/>
      <c r="J35"/>
      <c r="K35"/>
      <c r="L35">
        <v>33</v>
      </c>
      <c r="M35">
        <v>80</v>
      </c>
    </row>
    <row r="36" spans="1:20">
      <c r="A36" s="164"/>
      <c r="B36" s="115"/>
      <c r="D36" s="4">
        <v>8</v>
      </c>
      <c r="I36" s="6"/>
      <c r="J36"/>
      <c r="K36"/>
      <c r="L36">
        <v>34</v>
      </c>
      <c r="M36">
        <v>79</v>
      </c>
      <c r="O36" s="163">
        <v>7</v>
      </c>
      <c r="T36" s="85">
        <v>15</v>
      </c>
    </row>
    <row r="37" spans="1:20" ht="14.1" customHeight="1">
      <c r="A37" s="11"/>
      <c r="D37" s="8"/>
      <c r="I37" s="6"/>
      <c r="J37"/>
      <c r="K37"/>
      <c r="L37">
        <v>35</v>
      </c>
      <c r="M37">
        <v>78</v>
      </c>
      <c r="O37" s="163"/>
      <c r="T37" s="86"/>
    </row>
    <row r="38" spans="1:20">
      <c r="A38" s="164" t="s">
        <v>5</v>
      </c>
      <c r="B38" s="115"/>
      <c r="D38" s="2">
        <v>5</v>
      </c>
      <c r="E38" s="1">
        <v>5</v>
      </c>
      <c r="I38" s="6"/>
      <c r="J38"/>
      <c r="K38"/>
      <c r="L38">
        <v>36</v>
      </c>
      <c r="M38">
        <v>77</v>
      </c>
      <c r="O38" s="163"/>
      <c r="T38" s="86"/>
    </row>
    <row r="39" spans="1:20">
      <c r="A39" s="164"/>
      <c r="B39" s="115"/>
      <c r="D39" s="4" t="s">
        <v>0</v>
      </c>
      <c r="E39" s="5"/>
      <c r="F39" s="1">
        <v>5</v>
      </c>
      <c r="I39" s="6"/>
      <c r="J39"/>
      <c r="K39"/>
      <c r="L39">
        <v>37</v>
      </c>
      <c r="M39">
        <v>76</v>
      </c>
      <c r="O39" s="163"/>
      <c r="T39" s="87"/>
    </row>
    <row r="40" spans="1:20">
      <c r="A40" s="164"/>
      <c r="B40" s="115"/>
      <c r="D40" s="8"/>
      <c r="E40" s="4" t="s">
        <v>0</v>
      </c>
      <c r="F40" s="2"/>
      <c r="I40" s="6"/>
      <c r="J40"/>
      <c r="K40"/>
      <c r="L40">
        <v>38</v>
      </c>
      <c r="M40">
        <v>75</v>
      </c>
    </row>
    <row r="41" spans="1:20">
      <c r="A41" s="164"/>
      <c r="B41" s="115"/>
      <c r="D41" s="8"/>
      <c r="E41" s="8"/>
      <c r="F41" s="6"/>
      <c r="G41" s="1">
        <v>5</v>
      </c>
      <c r="I41" s="6"/>
      <c r="J41"/>
      <c r="K41"/>
      <c r="L41">
        <v>39</v>
      </c>
      <c r="M41">
        <v>74</v>
      </c>
      <c r="O41" s="85">
        <v>8</v>
      </c>
      <c r="T41" s="85">
        <v>16</v>
      </c>
    </row>
    <row r="42" spans="1:20">
      <c r="A42" s="164"/>
      <c r="B42" s="115"/>
      <c r="D42" s="2">
        <v>37</v>
      </c>
      <c r="E42" s="1">
        <v>37</v>
      </c>
      <c r="F42" s="6"/>
      <c r="G42" s="2"/>
      <c r="I42" s="6"/>
      <c r="J42"/>
      <c r="K42"/>
      <c r="L42">
        <v>40</v>
      </c>
      <c r="M42">
        <v>73</v>
      </c>
      <c r="O42" s="86"/>
      <c r="T42" s="86"/>
    </row>
    <row r="43" spans="1:20">
      <c r="A43" s="164"/>
      <c r="B43" s="115"/>
      <c r="D43" s="4">
        <v>76</v>
      </c>
      <c r="E43" s="5"/>
      <c r="F43" s="4">
        <v>28</v>
      </c>
      <c r="G43" s="6"/>
      <c r="I43" s="6"/>
      <c r="J43"/>
      <c r="K43"/>
      <c r="L43">
        <v>41</v>
      </c>
      <c r="M43">
        <v>72</v>
      </c>
      <c r="O43" s="86"/>
      <c r="T43" s="86"/>
    </row>
    <row r="44" spans="1:20">
      <c r="A44" s="164"/>
      <c r="B44" s="115"/>
      <c r="D44" s="2">
        <v>85</v>
      </c>
      <c r="E44" s="9">
        <v>28</v>
      </c>
      <c r="G44" s="6"/>
      <c r="I44" s="6"/>
      <c r="J44"/>
      <c r="K44"/>
      <c r="L44">
        <v>42</v>
      </c>
      <c r="M44">
        <v>71</v>
      </c>
      <c r="O44" s="87"/>
      <c r="T44" s="87"/>
    </row>
    <row r="45" spans="1:20">
      <c r="A45" s="164"/>
      <c r="B45" s="115"/>
      <c r="D45" s="4">
        <v>28</v>
      </c>
      <c r="G45" s="6"/>
      <c r="H45" s="1">
        <v>5</v>
      </c>
      <c r="I45" s="6"/>
      <c r="J45"/>
      <c r="K45"/>
      <c r="L45">
        <v>43</v>
      </c>
      <c r="M45">
        <v>70</v>
      </c>
    </row>
    <row r="46" spans="1:20" ht="14.1" customHeight="1">
      <c r="A46" s="11"/>
      <c r="D46" s="8"/>
      <c r="G46" s="6"/>
      <c r="H46" s="2"/>
      <c r="I46" s="6"/>
      <c r="J46"/>
      <c r="K46"/>
      <c r="L46">
        <v>44</v>
      </c>
      <c r="M46">
        <v>69</v>
      </c>
    </row>
    <row r="47" spans="1:20">
      <c r="A47" s="164" t="s">
        <v>6</v>
      </c>
      <c r="B47" s="115"/>
      <c r="D47" s="2">
        <v>21</v>
      </c>
      <c r="E47" s="1">
        <v>21</v>
      </c>
      <c r="G47" s="6"/>
      <c r="H47" s="6"/>
      <c r="I47" s="6"/>
      <c r="J47"/>
      <c r="K47"/>
      <c r="L47">
        <v>45</v>
      </c>
      <c r="M47">
        <v>68</v>
      </c>
    </row>
    <row r="48" spans="1:20">
      <c r="A48" s="164"/>
      <c r="B48" s="115"/>
      <c r="D48" s="4">
        <v>92</v>
      </c>
      <c r="E48" s="5"/>
      <c r="F48" s="1">
        <v>21</v>
      </c>
      <c r="G48" s="6"/>
      <c r="H48" s="6"/>
      <c r="I48" s="6"/>
      <c r="J48"/>
      <c r="K48"/>
      <c r="L48">
        <v>46</v>
      </c>
      <c r="M48">
        <v>67</v>
      </c>
    </row>
    <row r="49" spans="1:13">
      <c r="A49" s="164"/>
      <c r="B49" s="115"/>
      <c r="D49" s="2">
        <v>69</v>
      </c>
      <c r="E49" s="9">
        <v>44</v>
      </c>
      <c r="F49" s="2"/>
      <c r="G49" s="6"/>
      <c r="H49" s="6"/>
      <c r="I49" s="6"/>
      <c r="J49"/>
      <c r="K49"/>
      <c r="L49">
        <v>47</v>
      </c>
      <c r="M49">
        <v>66</v>
      </c>
    </row>
    <row r="50" spans="1:13">
      <c r="A50" s="164"/>
      <c r="B50" s="115"/>
      <c r="D50" s="4">
        <v>44</v>
      </c>
      <c r="F50" s="6"/>
      <c r="G50" s="4">
        <v>12</v>
      </c>
      <c r="H50" s="6"/>
      <c r="I50" s="6"/>
      <c r="J50"/>
      <c r="K50"/>
      <c r="L50">
        <v>48</v>
      </c>
      <c r="M50">
        <v>65</v>
      </c>
    </row>
    <row r="51" spans="1:13">
      <c r="A51" s="164"/>
      <c r="B51" s="115"/>
      <c r="D51" s="2">
        <v>53</v>
      </c>
      <c r="E51" s="1">
        <v>53</v>
      </c>
      <c r="F51" s="6"/>
      <c r="H51" s="6"/>
      <c r="I51" s="6"/>
      <c r="J51"/>
      <c r="K51"/>
      <c r="L51">
        <v>49</v>
      </c>
      <c r="M51">
        <v>64</v>
      </c>
    </row>
    <row r="52" spans="1:13">
      <c r="A52" s="164"/>
      <c r="B52" s="115"/>
      <c r="D52" s="4">
        <v>60</v>
      </c>
      <c r="E52" s="5"/>
      <c r="F52" s="4">
        <v>12</v>
      </c>
      <c r="H52" s="6"/>
      <c r="I52" s="6"/>
      <c r="J52"/>
      <c r="K52"/>
      <c r="L52">
        <v>50</v>
      </c>
      <c r="M52">
        <v>63</v>
      </c>
    </row>
    <row r="53" spans="1:13">
      <c r="A53" s="164"/>
      <c r="B53" s="115"/>
      <c r="D53" s="2">
        <v>101</v>
      </c>
      <c r="E53" s="9">
        <v>12</v>
      </c>
      <c r="H53" s="6"/>
      <c r="I53" s="6"/>
      <c r="J53"/>
      <c r="K53"/>
      <c r="L53">
        <v>51</v>
      </c>
      <c r="M53">
        <v>62</v>
      </c>
    </row>
    <row r="54" spans="1:13">
      <c r="A54" s="164"/>
      <c r="B54" s="115"/>
      <c r="D54" s="4">
        <v>12</v>
      </c>
      <c r="H54" s="6"/>
      <c r="I54" s="6"/>
      <c r="J54"/>
      <c r="K54"/>
      <c r="L54">
        <v>52</v>
      </c>
      <c r="M54">
        <v>61</v>
      </c>
    </row>
    <row r="55" spans="1:13" ht="20.100000000000001" customHeight="1">
      <c r="A55" s="11"/>
      <c r="D55" s="8"/>
      <c r="H55" s="6"/>
      <c r="I55" s="4">
        <v>4</v>
      </c>
      <c r="J55"/>
      <c r="K55"/>
      <c r="L55">
        <v>53</v>
      </c>
      <c r="M55">
        <v>60</v>
      </c>
    </row>
    <row r="56" spans="1:13">
      <c r="A56" s="164" t="s">
        <v>7</v>
      </c>
      <c r="B56" s="115"/>
      <c r="D56" s="2">
        <v>13</v>
      </c>
      <c r="E56" s="1">
        <v>13</v>
      </c>
      <c r="H56" s="6"/>
      <c r="J56"/>
      <c r="K56"/>
      <c r="L56">
        <v>54</v>
      </c>
      <c r="M56">
        <v>59</v>
      </c>
    </row>
    <row r="57" spans="1:13">
      <c r="A57" s="164"/>
      <c r="B57" s="115"/>
      <c r="D57" s="4">
        <v>100</v>
      </c>
      <c r="E57" s="5"/>
      <c r="F57" s="1">
        <v>13</v>
      </c>
      <c r="H57" s="6"/>
      <c r="J57"/>
      <c r="K57"/>
      <c r="L57">
        <v>55</v>
      </c>
      <c r="M57">
        <v>58</v>
      </c>
    </row>
    <row r="58" spans="1:13">
      <c r="A58" s="164"/>
      <c r="B58" s="115"/>
      <c r="D58" s="2">
        <v>61</v>
      </c>
      <c r="E58" s="9">
        <v>52</v>
      </c>
      <c r="F58" s="2"/>
      <c r="H58" s="6"/>
      <c r="J58"/>
      <c r="K58"/>
      <c r="L58">
        <v>56</v>
      </c>
      <c r="M58">
        <v>57</v>
      </c>
    </row>
    <row r="59" spans="1:13">
      <c r="A59" s="164"/>
      <c r="B59" s="115"/>
      <c r="D59" s="4">
        <v>52</v>
      </c>
      <c r="F59" s="6"/>
      <c r="G59" s="1">
        <v>13</v>
      </c>
      <c r="H59" s="6"/>
      <c r="J59"/>
      <c r="K59"/>
    </row>
    <row r="60" spans="1:13">
      <c r="A60" s="164"/>
      <c r="B60" s="115"/>
      <c r="D60" s="2">
        <v>45</v>
      </c>
      <c r="E60" s="1">
        <v>45</v>
      </c>
      <c r="F60" s="6"/>
      <c r="G60" s="2"/>
      <c r="H60" s="6"/>
      <c r="J60"/>
      <c r="K60"/>
    </row>
    <row r="61" spans="1:13">
      <c r="A61" s="164"/>
      <c r="B61" s="115"/>
      <c r="D61" s="4">
        <v>68</v>
      </c>
      <c r="E61" s="5"/>
      <c r="F61" s="4">
        <v>20</v>
      </c>
      <c r="G61" s="6"/>
      <c r="H61" s="6"/>
      <c r="J61"/>
      <c r="K61"/>
    </row>
    <row r="62" spans="1:13">
      <c r="A62" s="164"/>
      <c r="B62" s="115"/>
      <c r="D62" s="2">
        <v>93</v>
      </c>
      <c r="E62" s="9">
        <v>20</v>
      </c>
      <c r="G62" s="6"/>
      <c r="H62" s="6"/>
      <c r="J62"/>
      <c r="K62"/>
    </row>
    <row r="63" spans="1:13">
      <c r="A63" s="164"/>
      <c r="B63" s="115"/>
      <c r="D63" s="4">
        <v>20</v>
      </c>
      <c r="G63" s="6"/>
      <c r="H63" s="6"/>
      <c r="J63"/>
      <c r="K63"/>
    </row>
    <row r="64" spans="1:13" ht="21" customHeight="1">
      <c r="A64" s="11"/>
      <c r="D64" s="8"/>
      <c r="G64" s="6"/>
      <c r="H64" s="4">
        <v>4</v>
      </c>
      <c r="J64"/>
      <c r="K64"/>
    </row>
    <row r="65" spans="1:11">
      <c r="A65" s="165" t="s">
        <v>8</v>
      </c>
      <c r="B65" s="114"/>
      <c r="D65" s="2">
        <v>29</v>
      </c>
      <c r="E65" s="1">
        <v>29</v>
      </c>
      <c r="G65" s="6"/>
      <c r="H65"/>
      <c r="I65"/>
      <c r="J65"/>
      <c r="K65"/>
    </row>
    <row r="66" spans="1:11">
      <c r="A66" s="165"/>
      <c r="B66" s="112"/>
      <c r="D66" s="4">
        <v>84</v>
      </c>
      <c r="E66" s="5"/>
      <c r="F66" s="1">
        <v>29</v>
      </c>
      <c r="G66" s="6"/>
      <c r="H66"/>
      <c r="I66"/>
      <c r="J66"/>
      <c r="K66"/>
    </row>
    <row r="67" spans="1:11">
      <c r="A67" s="165"/>
      <c r="B67" s="112"/>
      <c r="D67" s="2">
        <v>77</v>
      </c>
      <c r="E67" s="9">
        <v>36</v>
      </c>
      <c r="F67" s="2"/>
      <c r="G67" s="6"/>
      <c r="H67"/>
      <c r="I67"/>
      <c r="J67"/>
      <c r="K67"/>
    </row>
    <row r="68" spans="1:11">
      <c r="A68" s="165"/>
      <c r="B68" s="112"/>
      <c r="D68" s="4">
        <v>36</v>
      </c>
      <c r="F68" s="6"/>
      <c r="G68" s="4">
        <v>4</v>
      </c>
      <c r="H68"/>
      <c r="I68"/>
      <c r="J68"/>
      <c r="K68"/>
    </row>
    <row r="69" spans="1:11">
      <c r="A69" s="165"/>
      <c r="B69" s="112"/>
      <c r="E69" s="1" t="s">
        <v>0</v>
      </c>
      <c r="F69" s="6"/>
      <c r="H69"/>
      <c r="I69"/>
      <c r="J69"/>
      <c r="K69"/>
    </row>
    <row r="70" spans="1:11">
      <c r="A70" s="165"/>
      <c r="B70" s="112"/>
      <c r="E70" s="2"/>
      <c r="F70" s="4">
        <v>4</v>
      </c>
      <c r="H70"/>
      <c r="I70"/>
      <c r="J70"/>
      <c r="K70"/>
    </row>
    <row r="71" spans="1:11">
      <c r="A71" s="165"/>
      <c r="B71" s="112"/>
      <c r="D71" s="2" t="s">
        <v>0</v>
      </c>
      <c r="E71" s="4">
        <v>4</v>
      </c>
      <c r="H71"/>
      <c r="I71"/>
      <c r="J71"/>
      <c r="K71"/>
    </row>
    <row r="72" spans="1:11">
      <c r="A72" s="165"/>
      <c r="B72" s="113"/>
      <c r="D72" s="4">
        <v>4</v>
      </c>
      <c r="H72"/>
      <c r="I72"/>
      <c r="J72"/>
      <c r="K72"/>
    </row>
    <row r="75" spans="1:11">
      <c r="D75" s="13" t="s">
        <v>17</v>
      </c>
      <c r="E75" s="12" t="s">
        <v>18</v>
      </c>
      <c r="F75" s="13" t="s">
        <v>19</v>
      </c>
      <c r="G75" s="13" t="s">
        <v>20</v>
      </c>
      <c r="H75" s="13" t="s">
        <v>21</v>
      </c>
      <c r="I75" s="13" t="s">
        <v>22</v>
      </c>
      <c r="J75" s="13" t="s">
        <v>23</v>
      </c>
      <c r="K75" s="10" t="s">
        <v>24</v>
      </c>
    </row>
    <row r="78" spans="1:11">
      <c r="B78" s="14"/>
      <c r="C78" s="14"/>
      <c r="D78" s="14"/>
      <c r="E78" s="14"/>
      <c r="F78" s="14"/>
      <c r="G78" s="14"/>
      <c r="H78" s="14"/>
      <c r="I78" s="14"/>
      <c r="J78" s="14"/>
      <c r="K78" s="14"/>
    </row>
    <row r="79" spans="1:11">
      <c r="A79" s="164" t="s">
        <v>9</v>
      </c>
      <c r="B79" s="115"/>
      <c r="C79" s="14"/>
      <c r="D79" s="3">
        <v>3</v>
      </c>
      <c r="E79" s="14">
        <v>3</v>
      </c>
      <c r="F79" s="14"/>
      <c r="G79" s="14"/>
      <c r="H79" s="14"/>
      <c r="I79"/>
      <c r="J79"/>
      <c r="K79"/>
    </row>
    <row r="80" spans="1:11">
      <c r="A80" s="164"/>
      <c r="B80" s="115"/>
      <c r="C80" s="14"/>
      <c r="D80" s="3" t="s">
        <v>0</v>
      </c>
      <c r="E80" s="5"/>
      <c r="F80" s="15">
        <v>3</v>
      </c>
      <c r="G80" s="14"/>
      <c r="H80" s="14"/>
      <c r="I80"/>
      <c r="J80"/>
      <c r="K80"/>
    </row>
    <row r="81" spans="1:11">
      <c r="A81" s="164"/>
      <c r="B81" s="115"/>
      <c r="C81" s="14"/>
      <c r="D81" s="14"/>
      <c r="E81" s="4" t="s">
        <v>0</v>
      </c>
      <c r="F81" s="2"/>
      <c r="G81" s="14"/>
      <c r="H81" s="14"/>
      <c r="I81"/>
      <c r="J81"/>
      <c r="K81"/>
    </row>
    <row r="82" spans="1:11">
      <c r="A82" s="164"/>
      <c r="B82" s="115"/>
      <c r="C82" s="14"/>
      <c r="D82" s="14"/>
      <c r="E82" s="14"/>
      <c r="F82" s="6"/>
      <c r="G82" s="14">
        <v>3</v>
      </c>
      <c r="H82" s="14"/>
      <c r="I82"/>
      <c r="J82"/>
      <c r="K82"/>
    </row>
    <row r="83" spans="1:11">
      <c r="A83" s="164"/>
      <c r="B83" s="115"/>
      <c r="C83" s="14"/>
      <c r="D83" s="2">
        <v>35</v>
      </c>
      <c r="E83" s="15">
        <v>35</v>
      </c>
      <c r="F83" s="6"/>
      <c r="G83" s="2"/>
      <c r="H83" s="14"/>
      <c r="I83"/>
      <c r="J83"/>
      <c r="K83"/>
    </row>
    <row r="84" spans="1:11">
      <c r="A84" s="164"/>
      <c r="B84" s="115"/>
      <c r="C84" s="14"/>
      <c r="D84" s="4">
        <v>78</v>
      </c>
      <c r="E84" s="5"/>
      <c r="F84" s="9">
        <v>30</v>
      </c>
      <c r="G84" s="6"/>
      <c r="H84" s="14"/>
      <c r="I84"/>
      <c r="J84"/>
      <c r="K84"/>
    </row>
    <row r="85" spans="1:11">
      <c r="A85" s="164"/>
      <c r="B85" s="115"/>
      <c r="C85" s="14"/>
      <c r="D85" s="2">
        <v>83</v>
      </c>
      <c r="E85" s="9">
        <v>30</v>
      </c>
      <c r="F85" s="14"/>
      <c r="G85" s="6"/>
      <c r="H85" s="14"/>
      <c r="I85"/>
      <c r="J85"/>
      <c r="K85"/>
    </row>
    <row r="86" spans="1:11">
      <c r="A86" s="164"/>
      <c r="B86" s="115"/>
      <c r="C86" s="14"/>
      <c r="D86" s="4">
        <v>30</v>
      </c>
      <c r="E86" s="14"/>
      <c r="F86" s="14"/>
      <c r="G86" s="6"/>
      <c r="H86" s="14">
        <v>3</v>
      </c>
      <c r="I86"/>
      <c r="J86"/>
      <c r="K86"/>
    </row>
    <row r="87" spans="1:11" ht="46.5">
      <c r="A87" s="11"/>
      <c r="B87" s="14"/>
      <c r="C87" s="14"/>
      <c r="D87" s="8"/>
      <c r="E87" s="14"/>
      <c r="F87" s="14"/>
      <c r="G87" s="6"/>
      <c r="H87" s="2"/>
      <c r="I87"/>
      <c r="J87"/>
      <c r="K87"/>
    </row>
    <row r="88" spans="1:11">
      <c r="A88" s="164" t="s">
        <v>10</v>
      </c>
      <c r="B88" s="115"/>
      <c r="C88" s="14"/>
      <c r="D88" s="2">
        <v>19</v>
      </c>
      <c r="E88" s="14">
        <v>19</v>
      </c>
      <c r="F88" s="14"/>
      <c r="G88" s="6"/>
      <c r="H88" s="6"/>
      <c r="I88"/>
      <c r="J88"/>
      <c r="K88"/>
    </row>
    <row r="89" spans="1:11">
      <c r="A89" s="164"/>
      <c r="B89" s="115"/>
      <c r="C89" s="14"/>
      <c r="D89" s="4">
        <v>94</v>
      </c>
      <c r="E89" s="5"/>
      <c r="F89" s="14">
        <v>19</v>
      </c>
      <c r="G89" s="6"/>
      <c r="H89" s="6"/>
      <c r="I89"/>
      <c r="J89"/>
      <c r="K89"/>
    </row>
    <row r="90" spans="1:11">
      <c r="A90" s="164"/>
      <c r="B90" s="115"/>
      <c r="C90" s="14"/>
      <c r="D90" s="2">
        <v>67</v>
      </c>
      <c r="E90" s="9">
        <v>46</v>
      </c>
      <c r="F90" s="5"/>
      <c r="G90" s="6"/>
      <c r="H90" s="6"/>
      <c r="I90"/>
      <c r="J90"/>
      <c r="K90"/>
    </row>
    <row r="91" spans="1:11">
      <c r="A91" s="164"/>
      <c r="B91" s="115"/>
      <c r="C91" s="14"/>
      <c r="D91" s="4">
        <v>46</v>
      </c>
      <c r="E91" s="14"/>
      <c r="F91" s="6"/>
      <c r="G91" s="4">
        <v>14</v>
      </c>
      <c r="H91" s="6"/>
      <c r="I91"/>
      <c r="J91"/>
      <c r="K91"/>
    </row>
    <row r="92" spans="1:11">
      <c r="A92" s="164"/>
      <c r="B92" s="115"/>
      <c r="C92" s="14"/>
      <c r="D92" s="2">
        <v>51</v>
      </c>
      <c r="E92" s="14">
        <v>51</v>
      </c>
      <c r="F92" s="6"/>
      <c r="G92" s="14"/>
      <c r="H92" s="6"/>
      <c r="I92"/>
      <c r="J92"/>
      <c r="K92"/>
    </row>
    <row r="93" spans="1:11">
      <c r="A93" s="164"/>
      <c r="B93" s="115"/>
      <c r="C93" s="14"/>
      <c r="D93" s="4">
        <v>62</v>
      </c>
      <c r="E93" s="5"/>
      <c r="F93" s="4">
        <v>14</v>
      </c>
      <c r="G93" s="14"/>
      <c r="H93" s="6"/>
      <c r="I93"/>
      <c r="J93"/>
      <c r="K93"/>
    </row>
    <row r="94" spans="1:11">
      <c r="A94" s="164"/>
      <c r="B94" s="115"/>
      <c r="C94" s="14"/>
      <c r="D94" s="2">
        <v>99</v>
      </c>
      <c r="E94" s="9">
        <v>14</v>
      </c>
      <c r="F94" s="14"/>
      <c r="G94" s="14"/>
      <c r="H94" s="6"/>
      <c r="I94" s="14"/>
      <c r="J94"/>
      <c r="K94"/>
    </row>
    <row r="95" spans="1:11">
      <c r="A95" s="164"/>
      <c r="B95" s="115"/>
      <c r="C95" s="14"/>
      <c r="D95" s="4">
        <v>14</v>
      </c>
      <c r="E95" s="14"/>
      <c r="F95" s="14"/>
      <c r="G95" s="14"/>
      <c r="H95" s="6"/>
      <c r="I95" s="14">
        <v>3</v>
      </c>
      <c r="J95"/>
      <c r="K95"/>
    </row>
    <row r="96" spans="1:11" ht="46.5">
      <c r="A96" s="11"/>
      <c r="B96" s="14"/>
      <c r="C96" s="14"/>
      <c r="D96" s="8"/>
      <c r="E96" s="14"/>
      <c r="F96" s="14"/>
      <c r="G96" s="14"/>
      <c r="H96" s="6"/>
      <c r="I96" s="2"/>
      <c r="J96"/>
      <c r="K96"/>
    </row>
    <row r="97" spans="1:11">
      <c r="A97" s="164" t="s">
        <v>11</v>
      </c>
      <c r="B97" s="115"/>
      <c r="C97" s="14"/>
      <c r="D97" s="2">
        <v>11</v>
      </c>
      <c r="E97" s="14">
        <v>11</v>
      </c>
      <c r="F97" s="14"/>
      <c r="G97" s="14"/>
      <c r="H97" s="6"/>
      <c r="I97" s="6"/>
      <c r="J97"/>
      <c r="K97"/>
    </row>
    <row r="98" spans="1:11">
      <c r="A98" s="164"/>
      <c r="B98" s="115"/>
      <c r="C98" s="14"/>
      <c r="D98" s="4">
        <v>102</v>
      </c>
      <c r="E98" s="5"/>
      <c r="F98" s="14">
        <v>11</v>
      </c>
      <c r="G98" s="14"/>
      <c r="H98" s="6"/>
      <c r="I98" s="6"/>
      <c r="J98"/>
      <c r="K98"/>
    </row>
    <row r="99" spans="1:11">
      <c r="A99" s="164"/>
      <c r="B99" s="115"/>
      <c r="C99" s="14"/>
      <c r="D99" s="2">
        <v>59</v>
      </c>
      <c r="E99" s="9">
        <v>54</v>
      </c>
      <c r="F99" s="2"/>
      <c r="G99" s="14"/>
      <c r="H99" s="6"/>
      <c r="I99" s="6"/>
      <c r="J99"/>
      <c r="K99"/>
    </row>
    <row r="100" spans="1:11">
      <c r="A100" s="164"/>
      <c r="B100" s="115"/>
      <c r="C100" s="14"/>
      <c r="D100" s="4">
        <v>54</v>
      </c>
      <c r="E100" s="14"/>
      <c r="F100" s="6"/>
      <c r="G100" s="14">
        <v>11</v>
      </c>
      <c r="H100" s="6"/>
      <c r="I100" s="6"/>
      <c r="J100"/>
      <c r="K100"/>
    </row>
    <row r="101" spans="1:11">
      <c r="A101" s="164"/>
      <c r="B101" s="115"/>
      <c r="C101" s="14"/>
      <c r="D101" s="2">
        <v>43</v>
      </c>
      <c r="E101" s="14">
        <v>43</v>
      </c>
      <c r="F101" s="6"/>
      <c r="G101" s="2"/>
      <c r="H101" s="6"/>
      <c r="I101" s="6"/>
      <c r="J101"/>
      <c r="K101"/>
    </row>
    <row r="102" spans="1:11">
      <c r="A102" s="164"/>
      <c r="B102" s="115"/>
      <c r="C102" s="14"/>
      <c r="D102" s="4">
        <v>70</v>
      </c>
      <c r="E102" s="5"/>
      <c r="F102" s="4">
        <v>22</v>
      </c>
      <c r="G102" s="6"/>
      <c r="H102" s="6"/>
      <c r="I102" s="6"/>
      <c r="J102"/>
      <c r="K102"/>
    </row>
    <row r="103" spans="1:11">
      <c r="A103" s="164"/>
      <c r="B103" s="115"/>
      <c r="C103" s="14"/>
      <c r="D103" s="2">
        <v>91</v>
      </c>
      <c r="E103" s="9">
        <v>22</v>
      </c>
      <c r="F103" s="14"/>
      <c r="G103" s="6"/>
      <c r="H103" s="6"/>
      <c r="I103" s="6"/>
      <c r="J103"/>
      <c r="K103"/>
    </row>
    <row r="104" spans="1:11">
      <c r="A104" s="164"/>
      <c r="B104" s="115"/>
      <c r="C104" s="14"/>
      <c r="D104" s="4">
        <v>22</v>
      </c>
      <c r="E104" s="14"/>
      <c r="F104" s="14"/>
      <c r="G104" s="6"/>
      <c r="H104" s="6"/>
      <c r="I104" s="6"/>
      <c r="J104"/>
      <c r="K104"/>
    </row>
    <row r="105" spans="1:11" ht="46.5">
      <c r="A105" s="11"/>
      <c r="B105" s="14"/>
      <c r="C105" s="14"/>
      <c r="D105" s="8"/>
      <c r="E105" s="14"/>
      <c r="F105" s="14"/>
      <c r="G105" s="6"/>
      <c r="H105" s="4">
        <v>6</v>
      </c>
      <c r="I105" s="6"/>
      <c r="J105"/>
      <c r="K105"/>
    </row>
    <row r="106" spans="1:11">
      <c r="A106" s="164" t="s">
        <v>12</v>
      </c>
      <c r="B106" s="115"/>
      <c r="C106" s="14"/>
      <c r="D106" s="2">
        <v>27</v>
      </c>
      <c r="E106" s="14">
        <v>27</v>
      </c>
      <c r="F106" s="14"/>
      <c r="G106" s="6"/>
      <c r="H106" s="14"/>
      <c r="I106" s="6"/>
      <c r="J106"/>
      <c r="K106"/>
    </row>
    <row r="107" spans="1:11">
      <c r="A107" s="164"/>
      <c r="B107" s="115"/>
      <c r="C107" s="14"/>
      <c r="D107" s="4">
        <v>86</v>
      </c>
      <c r="E107" s="5"/>
      <c r="F107" s="14">
        <v>27</v>
      </c>
      <c r="G107" s="6"/>
      <c r="H107" s="14"/>
      <c r="I107" s="6"/>
      <c r="J107"/>
      <c r="K107"/>
    </row>
    <row r="108" spans="1:11">
      <c r="A108" s="164"/>
      <c r="B108" s="115"/>
      <c r="C108" s="14"/>
      <c r="D108" s="2">
        <v>75</v>
      </c>
      <c r="E108" s="9">
        <v>38</v>
      </c>
      <c r="F108" s="2"/>
      <c r="G108" s="6"/>
      <c r="H108" s="14"/>
      <c r="I108" s="6"/>
      <c r="J108"/>
      <c r="K108"/>
    </row>
    <row r="109" spans="1:11">
      <c r="A109" s="164"/>
      <c r="B109" s="115"/>
      <c r="C109" s="14"/>
      <c r="D109" s="4">
        <v>38</v>
      </c>
      <c r="E109" s="14"/>
      <c r="F109" s="6"/>
      <c r="G109" s="4">
        <v>6</v>
      </c>
      <c r="H109" s="14"/>
      <c r="I109" s="6"/>
      <c r="J109"/>
      <c r="K109"/>
    </row>
    <row r="110" spans="1:11">
      <c r="A110" s="164"/>
      <c r="B110" s="115"/>
      <c r="C110" s="14"/>
      <c r="D110" s="14"/>
      <c r="E110" s="14" t="s">
        <v>0</v>
      </c>
      <c r="F110" s="6"/>
      <c r="G110" s="14"/>
      <c r="H110" s="14"/>
      <c r="I110" s="6"/>
      <c r="J110"/>
      <c r="K110"/>
    </row>
    <row r="111" spans="1:11">
      <c r="A111" s="164"/>
      <c r="B111" s="115"/>
      <c r="C111" s="14"/>
      <c r="D111" s="14"/>
      <c r="E111" s="2"/>
      <c r="F111" s="4">
        <v>6</v>
      </c>
      <c r="G111" s="14"/>
      <c r="H111" s="14"/>
      <c r="I111" s="6"/>
      <c r="J111"/>
      <c r="K111"/>
    </row>
    <row r="112" spans="1:11">
      <c r="A112" s="164"/>
      <c r="B112" s="115"/>
      <c r="C112" s="14"/>
      <c r="D112" s="2" t="s">
        <v>0</v>
      </c>
      <c r="E112" s="4">
        <v>6</v>
      </c>
      <c r="F112" s="14"/>
      <c r="G112" s="14"/>
      <c r="H112" s="14"/>
      <c r="I112" s="6"/>
      <c r="J112"/>
      <c r="K112"/>
    </row>
    <row r="113" spans="1:11">
      <c r="A113" s="164"/>
      <c r="B113" s="115"/>
      <c r="C113" s="14"/>
      <c r="D113" s="4">
        <v>6</v>
      </c>
      <c r="E113" s="14"/>
      <c r="F113" s="14"/>
      <c r="G113" s="14"/>
      <c r="H113" s="14"/>
      <c r="I113" s="6"/>
      <c r="J113"/>
      <c r="K113"/>
    </row>
    <row r="114" spans="1:11" ht="46.5">
      <c r="A114" s="11"/>
      <c r="B114" s="14"/>
      <c r="C114" s="14"/>
      <c r="D114" s="8"/>
      <c r="E114" s="14"/>
      <c r="F114" s="14"/>
      <c r="G114" s="14"/>
      <c r="H114" s="14"/>
      <c r="I114" s="6"/>
      <c r="J114"/>
      <c r="K114"/>
    </row>
    <row r="115" spans="1:11">
      <c r="A115" s="164" t="s">
        <v>13</v>
      </c>
      <c r="B115" s="115"/>
      <c r="C115" s="14"/>
      <c r="D115" s="2">
        <v>7</v>
      </c>
      <c r="E115" s="14">
        <v>7</v>
      </c>
      <c r="F115" s="14"/>
      <c r="G115" s="14"/>
      <c r="H115" s="14"/>
      <c r="I115" s="6"/>
      <c r="J115"/>
      <c r="K115"/>
    </row>
    <row r="116" spans="1:11">
      <c r="A116" s="164"/>
      <c r="B116" s="115"/>
      <c r="C116" s="14"/>
      <c r="D116" s="4" t="s">
        <v>0</v>
      </c>
      <c r="E116" s="5"/>
      <c r="F116" s="14">
        <v>7</v>
      </c>
      <c r="G116" s="14"/>
      <c r="H116" s="14"/>
      <c r="I116" s="6"/>
      <c r="J116"/>
      <c r="K116"/>
    </row>
    <row r="117" spans="1:11">
      <c r="A117" s="164"/>
      <c r="B117" s="115"/>
      <c r="C117" s="14"/>
      <c r="D117" s="8"/>
      <c r="E117" s="4" t="s">
        <v>0</v>
      </c>
      <c r="F117" s="2"/>
      <c r="G117" s="14"/>
      <c r="H117" s="14"/>
      <c r="I117" s="6"/>
      <c r="J117"/>
      <c r="K117"/>
    </row>
    <row r="118" spans="1:11">
      <c r="A118" s="164"/>
      <c r="B118" s="115"/>
      <c r="C118" s="14"/>
      <c r="D118" s="8"/>
      <c r="E118" s="8"/>
      <c r="F118" s="6"/>
      <c r="G118" s="14">
        <v>7</v>
      </c>
      <c r="H118" s="14"/>
      <c r="I118" s="6"/>
      <c r="J118"/>
      <c r="K118"/>
    </row>
    <row r="119" spans="1:11">
      <c r="A119" s="164"/>
      <c r="B119" s="115"/>
      <c r="C119" s="14"/>
      <c r="D119" s="2">
        <v>39</v>
      </c>
      <c r="E119" s="14">
        <v>39</v>
      </c>
      <c r="F119" s="6"/>
      <c r="G119" s="2"/>
      <c r="H119" s="14"/>
      <c r="I119" s="6"/>
      <c r="J119"/>
      <c r="K119"/>
    </row>
    <row r="120" spans="1:11">
      <c r="A120" s="164"/>
      <c r="B120" s="115"/>
      <c r="C120" s="14"/>
      <c r="D120" s="4">
        <v>74</v>
      </c>
      <c r="E120" s="5"/>
      <c r="F120" s="4">
        <v>26</v>
      </c>
      <c r="G120" s="6"/>
      <c r="H120" s="14"/>
      <c r="I120" s="6"/>
      <c r="J120"/>
      <c r="K120"/>
    </row>
    <row r="121" spans="1:11">
      <c r="A121" s="164"/>
      <c r="B121" s="115"/>
      <c r="C121" s="14"/>
      <c r="D121" s="2">
        <v>87</v>
      </c>
      <c r="E121" s="9">
        <v>26</v>
      </c>
      <c r="F121" s="14"/>
      <c r="G121" s="6"/>
      <c r="H121" s="14"/>
      <c r="I121" s="6"/>
      <c r="J121"/>
      <c r="K121"/>
    </row>
    <row r="122" spans="1:11">
      <c r="A122" s="164"/>
      <c r="B122" s="115"/>
      <c r="C122" s="14"/>
      <c r="D122" s="4">
        <v>26</v>
      </c>
      <c r="E122" s="14"/>
      <c r="F122" s="14"/>
      <c r="G122" s="6"/>
      <c r="H122" s="14">
        <v>7</v>
      </c>
      <c r="I122" s="6"/>
      <c r="J122"/>
      <c r="K122"/>
    </row>
    <row r="123" spans="1:11" ht="46.5">
      <c r="A123" s="11"/>
      <c r="B123" s="14"/>
      <c r="C123" s="14"/>
      <c r="D123" s="8"/>
      <c r="E123" s="14"/>
      <c r="F123" s="14"/>
      <c r="G123" s="6"/>
      <c r="H123" s="2"/>
      <c r="I123" s="6"/>
      <c r="J123"/>
      <c r="K123"/>
    </row>
    <row r="124" spans="1:11">
      <c r="A124" s="164" t="s">
        <v>14</v>
      </c>
      <c r="B124" s="115"/>
      <c r="C124" s="14"/>
      <c r="D124" s="2">
        <v>23</v>
      </c>
      <c r="E124" s="14">
        <v>23</v>
      </c>
      <c r="F124" s="14"/>
      <c r="G124" s="6"/>
      <c r="H124" s="6"/>
      <c r="I124" s="6"/>
      <c r="J124"/>
      <c r="K124"/>
    </row>
    <row r="125" spans="1:11">
      <c r="A125" s="164"/>
      <c r="B125" s="115"/>
      <c r="C125" s="14"/>
      <c r="D125" s="4">
        <v>90</v>
      </c>
      <c r="E125" s="5"/>
      <c r="F125" s="14">
        <v>23</v>
      </c>
      <c r="G125" s="6"/>
      <c r="H125" s="6"/>
      <c r="I125" s="6"/>
      <c r="J125"/>
      <c r="K125"/>
    </row>
    <row r="126" spans="1:11">
      <c r="A126" s="164"/>
      <c r="B126" s="115"/>
      <c r="C126" s="14"/>
      <c r="D126" s="2">
        <v>71</v>
      </c>
      <c r="E126" s="9">
        <v>42</v>
      </c>
      <c r="F126" s="2"/>
      <c r="G126" s="6"/>
      <c r="H126" s="6"/>
      <c r="I126" s="6"/>
      <c r="J126"/>
      <c r="K126"/>
    </row>
    <row r="127" spans="1:11">
      <c r="A127" s="164"/>
      <c r="B127" s="115"/>
      <c r="C127" s="14"/>
      <c r="D127" s="4">
        <v>42</v>
      </c>
      <c r="E127" s="14"/>
      <c r="F127" s="6"/>
      <c r="G127" s="4">
        <v>10</v>
      </c>
      <c r="H127" s="6"/>
      <c r="I127" s="6"/>
      <c r="J127"/>
      <c r="K127"/>
    </row>
    <row r="128" spans="1:11">
      <c r="A128" s="164"/>
      <c r="B128" s="115"/>
      <c r="C128" s="14"/>
      <c r="D128" s="2">
        <v>55</v>
      </c>
      <c r="E128" s="14">
        <v>55</v>
      </c>
      <c r="F128" s="6"/>
      <c r="G128" s="14"/>
      <c r="H128" s="6"/>
      <c r="I128" s="6"/>
      <c r="J128"/>
      <c r="K128"/>
    </row>
    <row r="129" spans="1:11">
      <c r="A129" s="164"/>
      <c r="B129" s="115"/>
      <c r="C129" s="14"/>
      <c r="D129" s="4">
        <v>58</v>
      </c>
      <c r="E129" s="5"/>
      <c r="F129" s="4">
        <v>10</v>
      </c>
      <c r="G129" s="14"/>
      <c r="H129" s="6"/>
      <c r="I129" s="6"/>
      <c r="J129"/>
      <c r="K129"/>
    </row>
    <row r="130" spans="1:11">
      <c r="A130" s="164"/>
      <c r="B130" s="115"/>
      <c r="C130" s="14"/>
      <c r="D130" s="2">
        <v>103</v>
      </c>
      <c r="E130" s="9">
        <v>10</v>
      </c>
      <c r="F130" s="14"/>
      <c r="G130" s="14"/>
      <c r="H130" s="6"/>
      <c r="I130" s="6"/>
      <c r="J130"/>
      <c r="K130"/>
    </row>
    <row r="131" spans="1:11">
      <c r="A131" s="164"/>
      <c r="B131" s="115"/>
      <c r="C131" s="14"/>
      <c r="D131" s="4">
        <v>10</v>
      </c>
      <c r="E131" s="14"/>
      <c r="F131" s="14"/>
      <c r="G131" s="14"/>
      <c r="H131" s="6"/>
      <c r="I131" s="6"/>
      <c r="J131"/>
      <c r="K131"/>
    </row>
    <row r="132" spans="1:11" ht="46.5">
      <c r="A132" s="11"/>
      <c r="B132" s="14"/>
      <c r="C132" s="14"/>
      <c r="D132" s="8"/>
      <c r="E132" s="14"/>
      <c r="F132" s="14"/>
      <c r="G132" s="14"/>
      <c r="H132" s="6"/>
      <c r="I132" s="4">
        <v>2</v>
      </c>
      <c r="J132"/>
      <c r="K132"/>
    </row>
    <row r="133" spans="1:11">
      <c r="A133" s="164" t="s">
        <v>15</v>
      </c>
      <c r="B133" s="115"/>
      <c r="C133" s="14"/>
      <c r="D133" s="2">
        <v>15</v>
      </c>
      <c r="E133" s="14">
        <v>15</v>
      </c>
      <c r="F133" s="14"/>
      <c r="G133" s="14"/>
      <c r="H133" s="6"/>
      <c r="I133" s="14"/>
      <c r="J133"/>
      <c r="K133"/>
    </row>
    <row r="134" spans="1:11">
      <c r="A134" s="164"/>
      <c r="B134" s="115"/>
      <c r="C134" s="14"/>
      <c r="D134" s="4">
        <v>98</v>
      </c>
      <c r="E134" s="5"/>
      <c r="F134" s="14">
        <v>15</v>
      </c>
      <c r="G134" s="14"/>
      <c r="H134" s="6"/>
      <c r="I134" s="14"/>
      <c r="J134"/>
      <c r="K134"/>
    </row>
    <row r="135" spans="1:11">
      <c r="A135" s="164"/>
      <c r="B135" s="115"/>
      <c r="C135" s="14"/>
      <c r="D135" s="2">
        <v>63</v>
      </c>
      <c r="E135" s="9">
        <v>50</v>
      </c>
      <c r="F135" s="2"/>
      <c r="G135" s="14"/>
      <c r="H135" s="6"/>
      <c r="I135" s="14"/>
      <c r="J135"/>
      <c r="K135"/>
    </row>
    <row r="136" spans="1:11">
      <c r="A136" s="164"/>
      <c r="B136" s="115"/>
      <c r="C136" s="14"/>
      <c r="D136" s="4">
        <v>50</v>
      </c>
      <c r="E136" s="14"/>
      <c r="F136" s="6"/>
      <c r="G136" s="14">
        <v>15</v>
      </c>
      <c r="H136" s="6"/>
      <c r="I136" s="14"/>
      <c r="J136"/>
      <c r="K136"/>
    </row>
    <row r="137" spans="1:11">
      <c r="A137" s="164"/>
      <c r="B137" s="115"/>
      <c r="C137" s="14"/>
      <c r="D137" s="2">
        <v>47</v>
      </c>
      <c r="E137" s="14">
        <v>47</v>
      </c>
      <c r="F137" s="6"/>
      <c r="G137" s="2"/>
      <c r="H137" s="6"/>
      <c r="I137" s="14"/>
      <c r="J137"/>
      <c r="K137"/>
    </row>
    <row r="138" spans="1:11">
      <c r="A138" s="164"/>
      <c r="B138" s="115"/>
      <c r="C138" s="14"/>
      <c r="D138" s="4">
        <v>66</v>
      </c>
      <c r="E138" s="5"/>
      <c r="F138" s="4">
        <v>18</v>
      </c>
      <c r="G138" s="6"/>
      <c r="H138" s="6"/>
      <c r="I138" s="14"/>
      <c r="J138"/>
      <c r="K138"/>
    </row>
    <row r="139" spans="1:11">
      <c r="A139" s="164"/>
      <c r="B139" s="115"/>
      <c r="C139" s="14"/>
      <c r="D139" s="2">
        <v>95</v>
      </c>
      <c r="E139" s="9">
        <v>18</v>
      </c>
      <c r="F139" s="14"/>
      <c r="G139" s="6"/>
      <c r="H139" s="6"/>
      <c r="I139" s="14"/>
      <c r="J139"/>
      <c r="K139"/>
    </row>
    <row r="140" spans="1:11">
      <c r="A140" s="164"/>
      <c r="B140" s="115"/>
      <c r="C140" s="14"/>
      <c r="D140" s="4">
        <v>18</v>
      </c>
      <c r="E140" s="14"/>
      <c r="F140" s="14"/>
      <c r="G140" s="6"/>
      <c r="H140" s="6"/>
      <c r="I140" s="14"/>
      <c r="J140"/>
      <c r="K140"/>
    </row>
    <row r="141" spans="1:11" ht="46.5">
      <c r="A141" s="11"/>
      <c r="B141" s="14"/>
      <c r="C141" s="14"/>
      <c r="D141" s="8"/>
      <c r="E141" s="14"/>
      <c r="F141" s="14"/>
      <c r="G141" s="6"/>
      <c r="H141" s="4">
        <v>2</v>
      </c>
      <c r="I141" s="14"/>
      <c r="J141"/>
      <c r="K141"/>
    </row>
    <row r="142" spans="1:11">
      <c r="A142" s="165" t="s">
        <v>16</v>
      </c>
      <c r="B142" s="114"/>
      <c r="C142" s="14"/>
      <c r="D142" s="2">
        <v>31</v>
      </c>
      <c r="E142" s="14">
        <v>31</v>
      </c>
      <c r="F142" s="14"/>
      <c r="G142" s="6"/>
      <c r="H142"/>
      <c r="I142"/>
      <c r="J142"/>
      <c r="K142"/>
    </row>
    <row r="143" spans="1:11">
      <c r="A143" s="165"/>
      <c r="B143" s="112"/>
      <c r="C143" s="14"/>
      <c r="D143" s="4">
        <v>82</v>
      </c>
      <c r="E143" s="5"/>
      <c r="F143" s="14">
        <v>31</v>
      </c>
      <c r="G143" s="6"/>
      <c r="H143"/>
      <c r="I143"/>
      <c r="J143"/>
      <c r="K143"/>
    </row>
    <row r="144" spans="1:11">
      <c r="A144" s="165"/>
      <c r="B144" s="112"/>
      <c r="C144" s="14"/>
      <c r="D144" s="2">
        <v>79</v>
      </c>
      <c r="E144" s="9">
        <v>34</v>
      </c>
      <c r="F144" s="2"/>
      <c r="G144" s="6"/>
      <c r="H144"/>
      <c r="I144"/>
      <c r="J144"/>
      <c r="K144"/>
    </row>
    <row r="145" spans="1:11">
      <c r="A145" s="165"/>
      <c r="B145" s="112"/>
      <c r="C145" s="14"/>
      <c r="D145" s="4">
        <v>34</v>
      </c>
      <c r="E145" s="14"/>
      <c r="F145" s="6"/>
      <c r="G145" s="4">
        <v>2</v>
      </c>
      <c r="H145"/>
      <c r="I145"/>
      <c r="J145"/>
      <c r="K145"/>
    </row>
    <row r="146" spans="1:11">
      <c r="A146" s="165"/>
      <c r="B146" s="112"/>
      <c r="C146" s="14"/>
      <c r="D146" s="14"/>
      <c r="E146" s="14" t="s">
        <v>0</v>
      </c>
      <c r="F146" s="6"/>
      <c r="G146" s="14"/>
      <c r="H146"/>
      <c r="I146"/>
      <c r="J146"/>
      <c r="K146"/>
    </row>
    <row r="147" spans="1:11">
      <c r="A147" s="165"/>
      <c r="B147" s="112"/>
      <c r="C147" s="14"/>
      <c r="D147" s="14"/>
      <c r="E147" s="2"/>
      <c r="F147" s="4">
        <v>2</v>
      </c>
      <c r="G147" s="14"/>
      <c r="H147"/>
      <c r="I147"/>
      <c r="J147"/>
      <c r="K147"/>
    </row>
    <row r="148" spans="1:11">
      <c r="A148" s="165"/>
      <c r="B148" s="112"/>
      <c r="C148" s="14"/>
      <c r="D148" s="2" t="s">
        <v>0</v>
      </c>
      <c r="E148" s="4">
        <v>2</v>
      </c>
      <c r="F148" s="14"/>
      <c r="G148" s="14"/>
      <c r="H148"/>
      <c r="I148"/>
      <c r="J148"/>
      <c r="K148"/>
    </row>
    <row r="149" spans="1:11">
      <c r="A149" s="165"/>
      <c r="B149" s="113"/>
      <c r="C149" s="14"/>
      <c r="D149" s="4">
        <v>2</v>
      </c>
      <c r="E149" s="14"/>
      <c r="F149" s="14"/>
      <c r="G149" s="14"/>
      <c r="H149"/>
      <c r="I149"/>
      <c r="J149"/>
      <c r="K149"/>
    </row>
    <row r="150" spans="1:11">
      <c r="B150" s="14"/>
      <c r="C150" s="14"/>
      <c r="D150" s="14"/>
      <c r="E150" s="14"/>
      <c r="F150" s="14"/>
      <c r="G150" s="14"/>
      <c r="H150" s="14"/>
      <c r="I150" s="14"/>
      <c r="J150" s="14"/>
      <c r="K150" s="14"/>
    </row>
    <row r="151" spans="1:11">
      <c r="B151" s="14"/>
      <c r="C151" s="14"/>
      <c r="D151" s="14"/>
      <c r="E151" s="14"/>
      <c r="F151" s="14"/>
      <c r="G151" s="14"/>
      <c r="H151" s="14"/>
      <c r="I151" s="14"/>
      <c r="J151" s="14"/>
      <c r="K151" s="14"/>
    </row>
    <row r="152" spans="1:11">
      <c r="B152"/>
      <c r="C152"/>
      <c r="D152" s="13" t="s">
        <v>17</v>
      </c>
      <c r="E152" s="12" t="s">
        <v>18</v>
      </c>
      <c r="F152" s="13" t="s">
        <v>19</v>
      </c>
      <c r="G152" s="13" t="s">
        <v>20</v>
      </c>
      <c r="H152" s="13" t="s">
        <v>21</v>
      </c>
      <c r="I152" s="13" t="s">
        <v>22</v>
      </c>
      <c r="J152" s="13" t="s">
        <v>23</v>
      </c>
      <c r="K152" s="14" t="s">
        <v>24</v>
      </c>
    </row>
    <row r="153" spans="1:11">
      <c r="B153" s="14"/>
      <c r="C153" s="14"/>
      <c r="D153" s="14"/>
      <c r="E153" s="14"/>
      <c r="F153" s="14"/>
      <c r="G153" s="14"/>
      <c r="H153" s="14"/>
      <c r="I153" s="14"/>
      <c r="J153" s="14"/>
      <c r="K153" s="14"/>
    </row>
    <row r="154" spans="1:11">
      <c r="B154" s="14"/>
      <c r="C154" s="14"/>
      <c r="D154" s="14"/>
      <c r="E154" s="14"/>
      <c r="F154" s="14"/>
      <c r="G154" s="14"/>
      <c r="H154" s="14"/>
      <c r="I154" s="14"/>
      <c r="J154" s="14"/>
      <c r="K154" s="14"/>
    </row>
  </sheetData>
  <mergeCells count="48">
    <mergeCell ref="B65:B72"/>
    <mergeCell ref="A65:A72"/>
    <mergeCell ref="A56:A63"/>
    <mergeCell ref="A47:A54"/>
    <mergeCell ref="A38:A45"/>
    <mergeCell ref="B38:B45"/>
    <mergeCell ref="B47:B54"/>
    <mergeCell ref="A29:A36"/>
    <mergeCell ref="A20:A27"/>
    <mergeCell ref="A11:A18"/>
    <mergeCell ref="A2:A9"/>
    <mergeCell ref="B56:B63"/>
    <mergeCell ref="B2:B9"/>
    <mergeCell ref="B11:B18"/>
    <mergeCell ref="B20:B27"/>
    <mergeCell ref="B29:B36"/>
    <mergeCell ref="A79:A86"/>
    <mergeCell ref="B79:B86"/>
    <mergeCell ref="A88:A95"/>
    <mergeCell ref="B88:B95"/>
    <mergeCell ref="A97:A104"/>
    <mergeCell ref="B97:B104"/>
    <mergeCell ref="A133:A140"/>
    <mergeCell ref="B133:B140"/>
    <mergeCell ref="A142:A149"/>
    <mergeCell ref="B142:B149"/>
    <mergeCell ref="A106:A113"/>
    <mergeCell ref="B106:B113"/>
    <mergeCell ref="A115:A122"/>
    <mergeCell ref="B115:B122"/>
    <mergeCell ref="A124:A131"/>
    <mergeCell ref="B124:B131"/>
    <mergeCell ref="O30:O33"/>
    <mergeCell ref="O36:O39"/>
    <mergeCell ref="O41:O44"/>
    <mergeCell ref="T3:T6"/>
    <mergeCell ref="T8:T11"/>
    <mergeCell ref="T13:T16"/>
    <mergeCell ref="T18:T21"/>
    <mergeCell ref="T24:T27"/>
    <mergeCell ref="T30:T33"/>
    <mergeCell ref="T36:T39"/>
    <mergeCell ref="T41:T44"/>
    <mergeCell ref="O3:O6"/>
    <mergeCell ref="O8:O11"/>
    <mergeCell ref="O13:O16"/>
    <mergeCell ref="O18:O21"/>
    <mergeCell ref="O24:O27"/>
  </mergeCells>
  <phoneticPr fontId="1" type="noConversion"/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排位赛单轮</vt:lpstr>
      <vt:lpstr>排位赛总计104</vt:lpstr>
      <vt:lpstr>104</vt:lpstr>
      <vt:lpstr>淘汰赛1A 104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 ZJ</dc:creator>
  <cp:lastModifiedBy>jie</cp:lastModifiedBy>
  <cp:lastPrinted>2016-03-27T02:51:40Z</cp:lastPrinted>
  <dcterms:created xsi:type="dcterms:W3CDTF">2016-02-08T15:29:17Z</dcterms:created>
  <dcterms:modified xsi:type="dcterms:W3CDTF">2016-03-30T11:43:19Z</dcterms:modified>
</cp:coreProperties>
</file>